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dbarber\OneDrive - Burns and Associates\WFH Folder\FTF\Current Surveys\"/>
    </mc:Choice>
  </mc:AlternateContent>
  <xr:revisionPtr revIDLastSave="39" documentId="8_{1CAFF94C-B33C-4BF3-80D3-58C623C551D1}" xr6:coauthVersionLast="44" xr6:coauthVersionMax="44" xr10:uidLastSave="{2D3B43CB-B3A6-4108-9A23-3613382B7C4E}"/>
  <bookViews>
    <workbookView xWindow="28680" yWindow="-120" windowWidth="29040" windowHeight="15840" xr2:uid="{00000000-000D-0000-FFFF-FFFF00000000}"/>
  </bookViews>
  <sheets>
    <sheet name="Cover" sheetId="8" r:id="rId1"/>
    <sheet name="Contact Info" sheetId="20" r:id="rId2"/>
    <sheet name="Locations" sheetId="1" r:id="rId3"/>
    <sheet name="Tuition and Payers" sheetId="17" r:id="rId4"/>
    <sheet name="Enrollment and Attendance" sheetId="12" r:id="rId5"/>
    <sheet name="Program Revenues (OLD)" sheetId="9" state="hidden" r:id="rId6"/>
    <sheet name="Productivity and Benefits (OLD)" sheetId="3" state="hidden" r:id="rId7"/>
    <sheet name="Program Revenues" sheetId="16" r:id="rId8"/>
    <sheet name="Program Expenses" sheetId="18" r:id="rId9"/>
    <sheet name="Staff Benefits" sheetId="14" r:id="rId10"/>
    <sheet name="Staffing Detail" sheetId="21" r:id="rId11"/>
    <sheet name="Classroom Detail" sheetId="11" r:id="rId12"/>
    <sheet name="Drop Down Lists" sheetId="7" state="hidden" r:id="rId13"/>
  </sheets>
  <definedNames>
    <definedName name="_xlnm.Print_Area" localSheetId="11">'Classroom Detail'!$A$1:$W$258</definedName>
    <definedName name="_xlnm.Print_Area" localSheetId="1">'Contact Info'!$A$1:$C$14</definedName>
    <definedName name="_xlnm.Print_Area" localSheetId="0">Cover!$A$1:$J$27</definedName>
    <definedName name="_xlnm.Print_Area" localSheetId="4">'Enrollment and Attendance'!$A$1:$F$30</definedName>
    <definedName name="_xlnm.Print_Area" localSheetId="2">Locations!$A$1:$H$34</definedName>
    <definedName name="_xlnm.Print_Area" localSheetId="6">'Productivity and Benefits (OLD)'!$A$1:$G$46</definedName>
    <definedName name="_xlnm.Print_Area" localSheetId="8">'Program Expenses'!$A$1:$I$65</definedName>
    <definedName name="_xlnm.Print_Area" localSheetId="7">'Program Revenues'!$A$1:$D$23</definedName>
    <definedName name="_xlnm.Print_Area" localSheetId="5">'Program Revenues (OLD)'!$A$1:$D$77</definedName>
    <definedName name="_xlnm.Print_Area" localSheetId="9">'Staff Benefits'!$A$1:$J$44</definedName>
    <definedName name="_xlnm.Print_Area" localSheetId="10">'Staffing Detail'!$A$1:$M$39</definedName>
    <definedName name="_xlnm.Print_Area" localSheetId="3">'Tuition and Payers'!$A$1:$V$42</definedName>
    <definedName name="_xlnm.Print_Titles" localSheetId="11">'Classroom Detail'!$A:$C,'Classroom Detail'!$1:$7</definedName>
    <definedName name="_xlnm.Print_Titles" localSheetId="1">'Contact Info'!$1:$5</definedName>
    <definedName name="_xlnm.Print_Titles" localSheetId="4">'Enrollment and Attendance'!$A:$B,'Enrollment and Attendance'!$1:$5</definedName>
    <definedName name="_xlnm.Print_Titles" localSheetId="2">Locations!$A:$D,Locations!$1:$5</definedName>
    <definedName name="_xlnm.Print_Titles" localSheetId="6">'Productivity and Benefits (OLD)'!$1:$5</definedName>
    <definedName name="_xlnm.Print_Titles" localSheetId="8">'Program Expenses'!$A:$B,'Program Expenses'!$1:$6</definedName>
    <definedName name="_xlnm.Print_Titles" localSheetId="7">'Program Revenues'!$A:$B,'Program Revenues'!$1:$5</definedName>
    <definedName name="_xlnm.Print_Titles" localSheetId="5">'Program Revenues (OLD)'!$1:$5</definedName>
    <definedName name="_xlnm.Print_Titles" localSheetId="9">'Staff Benefits'!$A:$B,'Staff Benefits'!$1:$7</definedName>
    <definedName name="_xlnm.Print_Titles" localSheetId="10">'Staffing Detail'!$A:$B,'Staffing Detail'!$1:$7</definedName>
    <definedName name="_xlnm.Print_Titles" localSheetId="3">'Tuition and Payers'!$A:$B,'Tuition and Payers'!$1:$6</definedName>
  </definedNames>
  <calcPr calcId="181029"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4" i="14" l="1"/>
  <c r="L14" i="14" s="1"/>
  <c r="I14" i="14"/>
  <c r="K14" i="14" s="1"/>
  <c r="H14" i="14"/>
  <c r="L13" i="14" s="1"/>
  <c r="G14" i="14"/>
  <c r="K13" i="14" s="1"/>
  <c r="L19" i="21" l="1"/>
  <c r="IX36" i="21"/>
  <c r="IW36" i="21"/>
  <c r="IV36" i="21"/>
  <c r="IU36" i="21"/>
  <c r="IT36" i="21"/>
  <c r="IS36" i="21"/>
  <c r="IR36" i="21"/>
  <c r="IQ36" i="21"/>
  <c r="IP36" i="21"/>
  <c r="IO36" i="21"/>
  <c r="IN36" i="21"/>
  <c r="IM36" i="21"/>
  <c r="IL36" i="21"/>
  <c r="IK36" i="21"/>
  <c r="IJ36" i="21"/>
  <c r="II36" i="21"/>
  <c r="IH36" i="21"/>
  <c r="IG36" i="21"/>
  <c r="IF36" i="21"/>
  <c r="IE36" i="21"/>
  <c r="ID36" i="21"/>
  <c r="IC36" i="21"/>
  <c r="IB36" i="21"/>
  <c r="IA36" i="21"/>
  <c r="HZ36" i="21"/>
  <c r="HY36" i="21"/>
  <c r="HX36" i="21"/>
  <c r="HW36" i="21"/>
  <c r="HV36" i="21"/>
  <c r="HU36" i="21"/>
  <c r="HT36" i="21"/>
  <c r="HS36" i="21"/>
  <c r="HR36" i="21"/>
  <c r="HQ36" i="21"/>
  <c r="HP36" i="21"/>
  <c r="HO36" i="21"/>
  <c r="HN36" i="21"/>
  <c r="HM36" i="21"/>
  <c r="HL36" i="21"/>
  <c r="HK36" i="21"/>
  <c r="HJ36" i="21"/>
  <c r="HI36" i="21"/>
  <c r="HH36" i="21"/>
  <c r="HG36" i="21"/>
  <c r="HF36" i="21"/>
  <c r="HE36" i="21"/>
  <c r="HD36" i="21"/>
  <c r="HC36" i="21"/>
  <c r="HB36" i="21"/>
  <c r="HA36" i="21"/>
  <c r="GZ36" i="21"/>
  <c r="GY36" i="21"/>
  <c r="GX36" i="21"/>
  <c r="GW36" i="21"/>
  <c r="GV36" i="21"/>
  <c r="GU36" i="21"/>
  <c r="GT36" i="21"/>
  <c r="GS36" i="21"/>
  <c r="GR36" i="21"/>
  <c r="GQ36" i="21"/>
  <c r="GP36" i="21"/>
  <c r="GO36" i="21"/>
  <c r="GN36" i="21"/>
  <c r="GM36" i="21"/>
  <c r="GL36" i="21"/>
  <c r="GK36" i="21"/>
  <c r="GJ36" i="21"/>
  <c r="GI36" i="21"/>
  <c r="GH36" i="21"/>
  <c r="GG36" i="21"/>
  <c r="GF36" i="21"/>
  <c r="GE36" i="21"/>
  <c r="GD36" i="21"/>
  <c r="GC36" i="21"/>
  <c r="GB36" i="21"/>
  <c r="GA36" i="21"/>
  <c r="FZ36" i="21"/>
  <c r="FY36" i="21"/>
  <c r="FX36" i="21"/>
  <c r="FW36" i="21"/>
  <c r="FV36" i="21"/>
  <c r="FU36" i="21"/>
  <c r="FT36" i="21"/>
  <c r="FS36" i="21"/>
  <c r="FR36" i="21"/>
  <c r="FQ36" i="21"/>
  <c r="FP36" i="21"/>
  <c r="FO36" i="21"/>
  <c r="FN36" i="21"/>
  <c r="FM36" i="21"/>
  <c r="FL36" i="21"/>
  <c r="FK36" i="21"/>
  <c r="FJ36" i="21"/>
  <c r="FI36" i="21"/>
  <c r="FH36" i="21"/>
  <c r="FG36" i="21"/>
  <c r="FF36" i="21"/>
  <c r="FE36" i="21"/>
  <c r="FD36" i="21"/>
  <c r="FC36" i="21"/>
  <c r="FB36" i="21"/>
  <c r="FA36" i="21"/>
  <c r="EZ36" i="21"/>
  <c r="EY36" i="21"/>
  <c r="EX36" i="21"/>
  <c r="EW36" i="21"/>
  <c r="EV36" i="21"/>
  <c r="EU36" i="21"/>
  <c r="ET36" i="21"/>
  <c r="ES36" i="21"/>
  <c r="ER36" i="21"/>
  <c r="EQ36" i="21"/>
  <c r="EP36" i="21"/>
  <c r="EO36" i="21"/>
  <c r="EN36" i="21"/>
  <c r="EM36" i="21"/>
  <c r="EL36" i="21"/>
  <c r="EK36" i="21"/>
  <c r="EJ36" i="21"/>
  <c r="EI36" i="21"/>
  <c r="EH36" i="21"/>
  <c r="EG36" i="21"/>
  <c r="EF36" i="21"/>
  <c r="EE36" i="21"/>
  <c r="ED36" i="21"/>
  <c r="EC36" i="21"/>
  <c r="EB36" i="21"/>
  <c r="EA36" i="21"/>
  <c r="DZ36" i="21"/>
  <c r="DY36"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BD36" i="21"/>
  <c r="BC36" i="21"/>
  <c r="BB36" i="21"/>
  <c r="BA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IX32" i="21"/>
  <c r="IW32" i="21"/>
  <c r="IV32" i="21"/>
  <c r="IU32" i="21"/>
  <c r="IT32" i="21"/>
  <c r="IS32" i="21"/>
  <c r="IR32" i="21"/>
  <c r="IQ32" i="21"/>
  <c r="IP32" i="21"/>
  <c r="IO32" i="21"/>
  <c r="IN32" i="21"/>
  <c r="IM32" i="21"/>
  <c r="IL32" i="21"/>
  <c r="IK32" i="21"/>
  <c r="IJ32" i="21"/>
  <c r="II32" i="21"/>
  <c r="IH32" i="21"/>
  <c r="IG32" i="21"/>
  <c r="IF32" i="21"/>
  <c r="IE32" i="21"/>
  <c r="ID32" i="21"/>
  <c r="IC32" i="21"/>
  <c r="IB32" i="21"/>
  <c r="IA32" i="21"/>
  <c r="HZ32" i="21"/>
  <c r="HY32" i="21"/>
  <c r="HX32" i="21"/>
  <c r="HW32" i="21"/>
  <c r="HV32" i="21"/>
  <c r="HU32" i="21"/>
  <c r="HT32" i="21"/>
  <c r="HS32" i="21"/>
  <c r="HR32" i="21"/>
  <c r="HQ32" i="21"/>
  <c r="HP32" i="21"/>
  <c r="HO32" i="21"/>
  <c r="HN32" i="21"/>
  <c r="HM32" i="21"/>
  <c r="HL32" i="21"/>
  <c r="HK32" i="21"/>
  <c r="HJ32" i="21"/>
  <c r="HI32" i="21"/>
  <c r="HH32" i="21"/>
  <c r="HG32" i="21"/>
  <c r="HF32" i="21"/>
  <c r="HE32" i="21"/>
  <c r="HD32" i="21"/>
  <c r="HC32" i="21"/>
  <c r="HB32" i="21"/>
  <c r="HA32" i="21"/>
  <c r="GZ32" i="21"/>
  <c r="GY32" i="21"/>
  <c r="GX32" i="21"/>
  <c r="GW32" i="21"/>
  <c r="GV32" i="21"/>
  <c r="GU32" i="21"/>
  <c r="GT32" i="21"/>
  <c r="GS32" i="21"/>
  <c r="GR32" i="21"/>
  <c r="GQ32" i="21"/>
  <c r="GP32" i="21"/>
  <c r="GO32" i="21"/>
  <c r="GN32" i="21"/>
  <c r="GM32" i="21"/>
  <c r="GL32" i="21"/>
  <c r="GK32" i="21"/>
  <c r="GJ32" i="21"/>
  <c r="GI32" i="21"/>
  <c r="GH32" i="21"/>
  <c r="GG32" i="21"/>
  <c r="GF32" i="21"/>
  <c r="GE32" i="21"/>
  <c r="GD32" i="21"/>
  <c r="GC32" i="21"/>
  <c r="GB32" i="21"/>
  <c r="GA32" i="21"/>
  <c r="FZ32" i="21"/>
  <c r="FY32" i="21"/>
  <c r="FX32" i="21"/>
  <c r="FW32" i="21"/>
  <c r="FV32" i="21"/>
  <c r="FU32" i="21"/>
  <c r="FT32" i="21"/>
  <c r="FS32" i="21"/>
  <c r="FR32" i="21"/>
  <c r="FQ32" i="21"/>
  <c r="FP32" i="21"/>
  <c r="FO32" i="21"/>
  <c r="FN32" i="21"/>
  <c r="FM32" i="21"/>
  <c r="FL32" i="21"/>
  <c r="FK32" i="21"/>
  <c r="FJ32" i="21"/>
  <c r="FI32" i="21"/>
  <c r="FH32" i="21"/>
  <c r="FG32" i="21"/>
  <c r="FF32" i="21"/>
  <c r="FE32" i="21"/>
  <c r="FD32" i="21"/>
  <c r="FC32" i="21"/>
  <c r="FB32" i="21"/>
  <c r="FA32" i="21"/>
  <c r="EZ32" i="21"/>
  <c r="EY32" i="21"/>
  <c r="EX32" i="21"/>
  <c r="EW32" i="21"/>
  <c r="EV32" i="21"/>
  <c r="EU32" i="21"/>
  <c r="ET32" i="21"/>
  <c r="ES32" i="21"/>
  <c r="ER32" i="21"/>
  <c r="EQ32" i="21"/>
  <c r="EP32" i="21"/>
  <c r="EO32" i="21"/>
  <c r="EN32" i="21"/>
  <c r="EM32" i="21"/>
  <c r="EL32" i="21"/>
  <c r="EK32" i="21"/>
  <c r="EJ32" i="21"/>
  <c r="EI32" i="21"/>
  <c r="EH32" i="21"/>
  <c r="EG32" i="21"/>
  <c r="EF32" i="21"/>
  <c r="EE32" i="21"/>
  <c r="ED32" i="21"/>
  <c r="EC32" i="21"/>
  <c r="EB32" i="21"/>
  <c r="EA32" i="21"/>
  <c r="DZ32" i="21"/>
  <c r="DY32" i="21"/>
  <c r="DX32" i="21"/>
  <c r="DW32" i="21"/>
  <c r="DV32" i="21"/>
  <c r="DU32" i="21"/>
  <c r="DT32" i="21"/>
  <c r="DS32" i="21"/>
  <c r="DR32" i="21"/>
  <c r="DQ32" i="21"/>
  <c r="DP32" i="21"/>
  <c r="DO32" i="21"/>
  <c r="DN32" i="21"/>
  <c r="DM32" i="21"/>
  <c r="DL32" i="21"/>
  <c r="DK32" i="21"/>
  <c r="DJ32" i="21"/>
  <c r="DI32" i="21"/>
  <c r="DH32" i="21"/>
  <c r="DG32" i="21"/>
  <c r="DF32" i="21"/>
  <c r="DE32" i="21"/>
  <c r="DD32" i="21"/>
  <c r="DC32" i="21"/>
  <c r="DB32" i="21"/>
  <c r="DA32" i="21"/>
  <c r="CZ32" i="21"/>
  <c r="CY32" i="21"/>
  <c r="CX32" i="21"/>
  <c r="CW32" i="21"/>
  <c r="CV32" i="21"/>
  <c r="CU32" i="21"/>
  <c r="CT32" i="21"/>
  <c r="CS32" i="21"/>
  <c r="CR32" i="21"/>
  <c r="CQ32" i="21"/>
  <c r="CP32" i="21"/>
  <c r="CO32" i="21"/>
  <c r="CN32" i="21"/>
  <c r="CM32" i="21"/>
  <c r="CL32" i="21"/>
  <c r="CK32" i="21"/>
  <c r="CJ32" i="21"/>
  <c r="CI32" i="21"/>
  <c r="CH32" i="21"/>
  <c r="CG32" i="21"/>
  <c r="CF32" i="21"/>
  <c r="CE32" i="21"/>
  <c r="CD32" i="21"/>
  <c r="CC32" i="21"/>
  <c r="CB32" i="21"/>
  <c r="CA32" i="21"/>
  <c r="BZ32" i="21"/>
  <c r="BY32" i="21"/>
  <c r="BX32" i="21"/>
  <c r="BW32" i="21"/>
  <c r="BV32" i="21"/>
  <c r="BU32" i="21"/>
  <c r="BT32" i="21"/>
  <c r="BS32" i="21"/>
  <c r="BR32" i="21"/>
  <c r="BQ32" i="21"/>
  <c r="BP32" i="21"/>
  <c r="BO32" i="21"/>
  <c r="BN32" i="21"/>
  <c r="BM32" i="21"/>
  <c r="BL32" i="21"/>
  <c r="BK32" i="21"/>
  <c r="BJ32" i="21"/>
  <c r="BI32" i="21"/>
  <c r="BH32" i="21"/>
  <c r="BG32" i="21"/>
  <c r="BF32" i="21"/>
  <c r="BE32" i="21"/>
  <c r="BD32" i="21"/>
  <c r="BC32" i="21"/>
  <c r="BB32" i="21"/>
  <c r="BA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l="1"/>
  <c r="IX28" i="21"/>
  <c r="IW28" i="21"/>
  <c r="IV28" i="21"/>
  <c r="IU28" i="21"/>
  <c r="IT28" i="21"/>
  <c r="IS28" i="21"/>
  <c r="IR28" i="21"/>
  <c r="IQ28" i="21"/>
  <c r="IP28" i="21"/>
  <c r="IO28" i="21"/>
  <c r="IN28" i="21"/>
  <c r="IM28" i="21"/>
  <c r="IL28" i="21"/>
  <c r="IK28" i="21"/>
  <c r="IJ28" i="21"/>
  <c r="II28" i="21"/>
  <c r="IH28" i="21"/>
  <c r="IG28" i="21"/>
  <c r="IF28" i="21"/>
  <c r="IE28" i="21"/>
  <c r="ID28" i="21"/>
  <c r="IC28" i="21"/>
  <c r="IB28" i="21"/>
  <c r="IA28" i="21"/>
  <c r="HZ28" i="21"/>
  <c r="HY28" i="21"/>
  <c r="HX28" i="21"/>
  <c r="HW28" i="21"/>
  <c r="HV28" i="21"/>
  <c r="HU28" i="21"/>
  <c r="HT28" i="21"/>
  <c r="HS28" i="21"/>
  <c r="HR28" i="21"/>
  <c r="HQ28" i="21"/>
  <c r="HP28" i="21"/>
  <c r="HO28" i="21"/>
  <c r="HN28" i="21"/>
  <c r="HM28" i="21"/>
  <c r="HL28" i="21"/>
  <c r="HK28" i="21"/>
  <c r="HJ28" i="21"/>
  <c r="HI28" i="21"/>
  <c r="HH28" i="21"/>
  <c r="HG28" i="21"/>
  <c r="HF28" i="21"/>
  <c r="HE28" i="21"/>
  <c r="HD28" i="21"/>
  <c r="HC28" i="21"/>
  <c r="HB28" i="21"/>
  <c r="HA28" i="21"/>
  <c r="GZ28" i="21"/>
  <c r="GY28" i="21"/>
  <c r="GX28" i="21"/>
  <c r="GW28" i="21"/>
  <c r="GV28" i="21"/>
  <c r="GU28" i="21"/>
  <c r="GT28" i="21"/>
  <c r="GS28" i="21"/>
  <c r="GR28" i="21"/>
  <c r="GQ28" i="21"/>
  <c r="GP28" i="21"/>
  <c r="GO28" i="21"/>
  <c r="GN28" i="21"/>
  <c r="GM28" i="21"/>
  <c r="GL28" i="21"/>
  <c r="GK28" i="21"/>
  <c r="GJ28" i="21"/>
  <c r="GI28" i="21"/>
  <c r="GH28" i="21"/>
  <c r="GG28" i="21"/>
  <c r="GF28" i="21"/>
  <c r="GE28" i="21"/>
  <c r="GD28" i="21"/>
  <c r="GC28" i="21"/>
  <c r="GB28" i="21"/>
  <c r="GA28" i="21"/>
  <c r="FZ28" i="21"/>
  <c r="FY28" i="21"/>
  <c r="FX28" i="21"/>
  <c r="FW28" i="21"/>
  <c r="FV28" i="21"/>
  <c r="FU28" i="21"/>
  <c r="FT28" i="21"/>
  <c r="FS28" i="21"/>
  <c r="FR28" i="21"/>
  <c r="FQ28" i="21"/>
  <c r="FP28" i="21"/>
  <c r="FO28" i="21"/>
  <c r="FN28" i="21"/>
  <c r="FM28" i="21"/>
  <c r="FL28" i="21"/>
  <c r="FK28" i="21"/>
  <c r="FJ28" i="21"/>
  <c r="FI28" i="21"/>
  <c r="FH28" i="21"/>
  <c r="FG28" i="21"/>
  <c r="FF28" i="21"/>
  <c r="FE28" i="21"/>
  <c r="FD28" i="21"/>
  <c r="FC28" i="21"/>
  <c r="FB28" i="21"/>
  <c r="FA28" i="21"/>
  <c r="EZ28" i="21"/>
  <c r="EY28" i="21"/>
  <c r="EX28" i="21"/>
  <c r="EW28" i="21"/>
  <c r="EV28" i="21"/>
  <c r="EU28" i="21"/>
  <c r="ET28" i="21"/>
  <c r="ES28" i="21"/>
  <c r="ER28" i="21"/>
  <c r="EQ28" i="21"/>
  <c r="EP28" i="21"/>
  <c r="EO28" i="21"/>
  <c r="EN28" i="21"/>
  <c r="EM28" i="21"/>
  <c r="EL28" i="21"/>
  <c r="EK28" i="21"/>
  <c r="EJ28" i="21"/>
  <c r="EI28" i="21"/>
  <c r="EH28" i="21"/>
  <c r="EG28" i="21"/>
  <c r="EF28" i="21"/>
  <c r="EE28" i="21"/>
  <c r="ED28" i="21"/>
  <c r="EC28" i="21"/>
  <c r="EB28" i="21"/>
  <c r="EA28" i="21"/>
  <c r="DZ28" i="21"/>
  <c r="DY28"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CA28" i="21"/>
  <c r="BZ28" i="21"/>
  <c r="BY28" i="21"/>
  <c r="BX28" i="21"/>
  <c r="BW28" i="21"/>
  <c r="BV28" i="21"/>
  <c r="BU28" i="21"/>
  <c r="BT28" i="21"/>
  <c r="BS28" i="21"/>
  <c r="BR28" i="21"/>
  <c r="BQ28" i="21"/>
  <c r="BP28" i="21"/>
  <c r="BO28" i="21"/>
  <c r="BN28" i="21"/>
  <c r="BM28" i="21"/>
  <c r="BL28" i="21"/>
  <c r="BK28" i="21"/>
  <c r="BJ28" i="21"/>
  <c r="BI28" i="21"/>
  <c r="BH28" i="21"/>
  <c r="BG28" i="21"/>
  <c r="BF28" i="21"/>
  <c r="BE28" i="21"/>
  <c r="BD28" i="21"/>
  <c r="BC28" i="21"/>
  <c r="BB28" i="21"/>
  <c r="BA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IX19" i="21"/>
  <c r="IW19" i="21"/>
  <c r="IV19" i="21"/>
  <c r="IU19" i="21"/>
  <c r="IT19" i="21"/>
  <c r="IS19" i="21"/>
  <c r="IR19" i="21"/>
  <c r="IQ19" i="21"/>
  <c r="IP19" i="21"/>
  <c r="IO19" i="21"/>
  <c r="IN19" i="21"/>
  <c r="IM19" i="21"/>
  <c r="IL19" i="21"/>
  <c r="IK19" i="21"/>
  <c r="IJ19" i="21"/>
  <c r="II19" i="21"/>
  <c r="IH19" i="21"/>
  <c r="IG19" i="21"/>
  <c r="IF19" i="21"/>
  <c r="IE19" i="21"/>
  <c r="ID19" i="21"/>
  <c r="IC19" i="21"/>
  <c r="IB19" i="21"/>
  <c r="IA19" i="21"/>
  <c r="HZ19" i="21"/>
  <c r="HY19" i="21"/>
  <c r="HX19" i="21"/>
  <c r="HW19" i="21"/>
  <c r="HV19" i="21"/>
  <c r="HU19" i="21"/>
  <c r="HT19" i="21"/>
  <c r="HS19" i="21"/>
  <c r="HR19" i="21"/>
  <c r="HQ19" i="21"/>
  <c r="HP19" i="21"/>
  <c r="HO19" i="21"/>
  <c r="HN19" i="21"/>
  <c r="HM19" i="21"/>
  <c r="HL19" i="21"/>
  <c r="HK19" i="21"/>
  <c r="HJ19" i="21"/>
  <c r="HI19" i="21"/>
  <c r="HH19" i="21"/>
  <c r="HG19" i="21"/>
  <c r="HF19" i="21"/>
  <c r="HE19" i="21"/>
  <c r="HD19" i="21"/>
  <c r="HC19" i="21"/>
  <c r="HB19" i="21"/>
  <c r="HA19" i="21"/>
  <c r="GZ19" i="21"/>
  <c r="GY19" i="21"/>
  <c r="GX19" i="21"/>
  <c r="GW19" i="21"/>
  <c r="GV19" i="21"/>
  <c r="GU19" i="21"/>
  <c r="GT19" i="21"/>
  <c r="GS19" i="21"/>
  <c r="GR19" i="21"/>
  <c r="GQ19" i="21"/>
  <c r="GP19" i="21"/>
  <c r="GO19" i="21"/>
  <c r="GN19" i="21"/>
  <c r="GM19" i="21"/>
  <c r="GL19" i="21"/>
  <c r="GK19" i="21"/>
  <c r="GJ19" i="21"/>
  <c r="GI19" i="21"/>
  <c r="GH19" i="21"/>
  <c r="GG19" i="21"/>
  <c r="GF19" i="21"/>
  <c r="GE19" i="21"/>
  <c r="GD19" i="21"/>
  <c r="GC19" i="21"/>
  <c r="GB19" i="21"/>
  <c r="GA19" i="21"/>
  <c r="FZ19" i="21"/>
  <c r="FY19" i="21"/>
  <c r="FX19" i="21"/>
  <c r="FW19" i="21"/>
  <c r="FV19" i="21"/>
  <c r="FU19" i="21"/>
  <c r="FT19" i="21"/>
  <c r="FS19" i="21"/>
  <c r="FR19" i="21"/>
  <c r="FQ19" i="21"/>
  <c r="FP19" i="21"/>
  <c r="FO19" i="21"/>
  <c r="FN19" i="21"/>
  <c r="FM19" i="21"/>
  <c r="FL19" i="21"/>
  <c r="FK19" i="21"/>
  <c r="FJ19" i="21"/>
  <c r="FI19" i="21"/>
  <c r="FH19" i="21"/>
  <c r="FG19" i="21"/>
  <c r="FF19" i="21"/>
  <c r="FE19" i="21"/>
  <c r="FD19" i="21"/>
  <c r="FC19" i="21"/>
  <c r="FB19" i="21"/>
  <c r="FA19" i="21"/>
  <c r="EZ19" i="21"/>
  <c r="EY19" i="21"/>
  <c r="EX19" i="21"/>
  <c r="EW19" i="21"/>
  <c r="EV19" i="21"/>
  <c r="EU19" i="21"/>
  <c r="ET19" i="21"/>
  <c r="ES19" i="21"/>
  <c r="ER19" i="21"/>
  <c r="EQ19" i="21"/>
  <c r="EP19" i="21"/>
  <c r="EO19" i="21"/>
  <c r="EN19" i="21"/>
  <c r="EM19" i="21"/>
  <c r="EL19" i="21"/>
  <c r="EK19" i="21"/>
  <c r="EJ19" i="21"/>
  <c r="EI19" i="21"/>
  <c r="EH19" i="21"/>
  <c r="EG19" i="21"/>
  <c r="EF19" i="21"/>
  <c r="EE19" i="21"/>
  <c r="ED19" i="21"/>
  <c r="EC19" i="21"/>
  <c r="EB19" i="21"/>
  <c r="EA19" i="21"/>
  <c r="DZ19" i="21"/>
  <c r="DY19" i="21"/>
  <c r="DX19" i="21"/>
  <c r="DW19" i="21"/>
  <c r="DV19" i="21"/>
  <c r="DU19" i="21"/>
  <c r="DT19" i="21"/>
  <c r="DS19" i="21"/>
  <c r="DR19" i="21"/>
  <c r="DQ19" i="21"/>
  <c r="DP19" i="21"/>
  <c r="DO19" i="21"/>
  <c r="DN19" i="21"/>
  <c r="DM19" i="21"/>
  <c r="DL19" i="21"/>
  <c r="DK19" i="21"/>
  <c r="DJ19" i="21"/>
  <c r="DI19" i="21"/>
  <c r="DH19" i="21"/>
  <c r="DG19" i="21"/>
  <c r="DF19" i="21"/>
  <c r="DE19" i="21"/>
  <c r="DD19" i="21"/>
  <c r="DC19" i="21"/>
  <c r="DB19" i="21"/>
  <c r="DA19" i="21"/>
  <c r="CZ19" i="21"/>
  <c r="CY19" i="21"/>
  <c r="CX19" i="21"/>
  <c r="CW19" i="21"/>
  <c r="CV19" i="21"/>
  <c r="CU19" i="21"/>
  <c r="CT19" i="21"/>
  <c r="CS19" i="21"/>
  <c r="CR19" i="21"/>
  <c r="CQ19" i="21"/>
  <c r="CP19" i="21"/>
  <c r="CO19" i="21"/>
  <c r="CN19" i="21"/>
  <c r="CM19" i="21"/>
  <c r="CL19" i="21"/>
  <c r="CK19" i="21"/>
  <c r="CJ19" i="21"/>
  <c r="CI19" i="21"/>
  <c r="CH19" i="21"/>
  <c r="CG19" i="21"/>
  <c r="CF19" i="21"/>
  <c r="CE19" i="21"/>
  <c r="CD19" i="21"/>
  <c r="CC19" i="21"/>
  <c r="CB19" i="21"/>
  <c r="CA19" i="21"/>
  <c r="BZ19" i="21"/>
  <c r="BY19" i="21"/>
  <c r="BX19" i="21"/>
  <c r="BW19" i="21"/>
  <c r="BV19" i="21"/>
  <c r="BU19" i="21"/>
  <c r="BT19" i="21"/>
  <c r="BS19" i="21"/>
  <c r="BR19" i="21"/>
  <c r="BQ19" i="21"/>
  <c r="BP19" i="21"/>
  <c r="BO19" i="21"/>
  <c r="BN19" i="21"/>
  <c r="BM19" i="21"/>
  <c r="BL19" i="21"/>
  <c r="BK19" i="21"/>
  <c r="BJ19" i="21"/>
  <c r="BI19" i="21"/>
  <c r="BH19" i="21"/>
  <c r="BG19" i="21"/>
  <c r="BF19" i="21"/>
  <c r="BE19" i="21"/>
  <c r="BD19" i="21"/>
  <c r="BC19" i="21"/>
  <c r="BB19" i="21"/>
  <c r="BA19"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K19" i="21"/>
  <c r="J19" i="21"/>
  <c r="I19" i="21"/>
  <c r="IX40" i="21" l="1"/>
  <c r="IW40" i="21"/>
  <c r="IV40" i="21"/>
  <c r="IU40" i="21"/>
  <c r="IT40" i="21"/>
  <c r="IS40" i="21"/>
  <c r="IR40" i="21"/>
  <c r="IQ40" i="21"/>
  <c r="IP40" i="21"/>
  <c r="IO40" i="21"/>
  <c r="IN40" i="21"/>
  <c r="IM40" i="21"/>
  <c r="IL40" i="21"/>
  <c r="IK40" i="21"/>
  <c r="IJ40" i="21"/>
  <c r="II40" i="21"/>
  <c r="IH40" i="21"/>
  <c r="IG40" i="21"/>
  <c r="IF40" i="21"/>
  <c r="IE40" i="21"/>
  <c r="ID40" i="21"/>
  <c r="IC40" i="21"/>
  <c r="IB40" i="21"/>
  <c r="IA40" i="21"/>
  <c r="HZ40" i="21"/>
  <c r="HY40" i="21"/>
  <c r="HX40" i="21"/>
  <c r="HW40" i="21"/>
  <c r="HV40" i="21"/>
  <c r="HU40" i="21"/>
  <c r="HT40" i="21"/>
  <c r="HS40" i="21"/>
  <c r="HR40" i="21"/>
  <c r="HQ40" i="21"/>
  <c r="HP40" i="21"/>
  <c r="HO40" i="21"/>
  <c r="HN40" i="21"/>
  <c r="HM40" i="21"/>
  <c r="HL40" i="21"/>
  <c r="HK40" i="21"/>
  <c r="HJ40" i="21"/>
  <c r="HI40" i="21"/>
  <c r="HH40" i="21"/>
  <c r="HG40" i="21"/>
  <c r="HF40" i="21"/>
  <c r="HE40" i="21"/>
  <c r="HD40" i="21"/>
  <c r="HC40" i="21"/>
  <c r="HB40" i="21"/>
  <c r="HA40" i="21"/>
  <c r="GZ40" i="21"/>
  <c r="GY40" i="21"/>
  <c r="GX40" i="21"/>
  <c r="GW40" i="21"/>
  <c r="GV40" i="21"/>
  <c r="GU40" i="21"/>
  <c r="GT40" i="21"/>
  <c r="GS40" i="21"/>
  <c r="GR40" i="21"/>
  <c r="GQ40" i="21"/>
  <c r="GP40" i="21"/>
  <c r="GO40" i="21"/>
  <c r="GN40" i="21"/>
  <c r="GM40" i="21"/>
  <c r="GL40" i="21"/>
  <c r="GK40" i="21"/>
  <c r="GJ40" i="21"/>
  <c r="GI40" i="21"/>
  <c r="GH40" i="21"/>
  <c r="GG40" i="21"/>
  <c r="GF40" i="21"/>
  <c r="GE40" i="21"/>
  <c r="GD40" i="21"/>
  <c r="GC40" i="21"/>
  <c r="GB40" i="21"/>
  <c r="GA40" i="21"/>
  <c r="FZ40" i="21"/>
  <c r="FY40" i="21"/>
  <c r="FX40" i="21"/>
  <c r="FW40" i="21"/>
  <c r="FV40" i="21"/>
  <c r="FU40" i="21"/>
  <c r="FT40" i="21"/>
  <c r="FS40" i="21"/>
  <c r="FR40" i="21"/>
  <c r="FQ40" i="21"/>
  <c r="FP40" i="21"/>
  <c r="FO40" i="21"/>
  <c r="FN40" i="21"/>
  <c r="FM40" i="21"/>
  <c r="FL40" i="21"/>
  <c r="FK40" i="21"/>
  <c r="FJ40" i="21"/>
  <c r="FI40" i="21"/>
  <c r="FH40" i="21"/>
  <c r="FG40" i="21"/>
  <c r="FF40" i="21"/>
  <c r="FE40" i="21"/>
  <c r="FD40" i="21"/>
  <c r="FC40" i="21"/>
  <c r="FB40" i="21"/>
  <c r="FA40" i="21"/>
  <c r="EZ40" i="21"/>
  <c r="EY40" i="21"/>
  <c r="EX40" i="21"/>
  <c r="EW40" i="21"/>
  <c r="EV40" i="21"/>
  <c r="EU40" i="21"/>
  <c r="ET40" i="21"/>
  <c r="ES40" i="21"/>
  <c r="ER40" i="21"/>
  <c r="EQ40" i="21"/>
  <c r="EP40" i="21"/>
  <c r="EO40" i="21"/>
  <c r="EN40" i="21"/>
  <c r="EM40" i="21"/>
  <c r="EL40" i="21"/>
  <c r="EK40" i="21"/>
  <c r="EJ40" i="21"/>
  <c r="EI40" i="21"/>
  <c r="EH40" i="21"/>
  <c r="EG40" i="21"/>
  <c r="EF40" i="21"/>
  <c r="EE40" i="21"/>
  <c r="ED40" i="21"/>
  <c r="EC40" i="21"/>
  <c r="EB40" i="21"/>
  <c r="EA40" i="21"/>
  <c r="DZ40" i="21"/>
  <c r="DY40" i="21"/>
  <c r="DX40" i="21"/>
  <c r="DW40" i="21"/>
  <c r="DV40" i="21"/>
  <c r="DU40" i="21"/>
  <c r="DT40" i="21"/>
  <c r="DS40" i="21"/>
  <c r="DR40" i="21"/>
  <c r="DQ40" i="21"/>
  <c r="DP40" i="21"/>
  <c r="DO40" i="21"/>
  <c r="DN40" i="21"/>
  <c r="DM40" i="21"/>
  <c r="DL40" i="21"/>
  <c r="DK40" i="21"/>
  <c r="DJ40" i="21"/>
  <c r="DI40" i="21"/>
  <c r="DH40" i="21"/>
  <c r="DG40" i="21"/>
  <c r="DF40" i="21"/>
  <c r="DE40" i="21"/>
  <c r="DD40" i="21"/>
  <c r="DC40" i="21"/>
  <c r="DB40" i="21"/>
  <c r="DA40" i="21"/>
  <c r="CZ40" i="21"/>
  <c r="CY40" i="21"/>
  <c r="CX40" i="21"/>
  <c r="CW40" i="21"/>
  <c r="CV40" i="21"/>
  <c r="CU40" i="21"/>
  <c r="CT40" i="21"/>
  <c r="CS40" i="21"/>
  <c r="CR40" i="21"/>
  <c r="CQ40" i="21"/>
  <c r="CP40" i="21"/>
  <c r="CO40" i="21"/>
  <c r="CN40" i="21"/>
  <c r="CM40" i="21"/>
  <c r="CL40" i="21"/>
  <c r="CK40" i="21"/>
  <c r="CJ40" i="21"/>
  <c r="CI40" i="21"/>
  <c r="CH40" i="21"/>
  <c r="CG40" i="21"/>
  <c r="CF40" i="21"/>
  <c r="CE40" i="21"/>
  <c r="CD40" i="21"/>
  <c r="CC40" i="21"/>
  <c r="CB40" i="21"/>
  <c r="CA40" i="21"/>
  <c r="BZ40" i="21"/>
  <c r="BY40" i="21"/>
  <c r="BX40" i="21"/>
  <c r="BW40" i="21"/>
  <c r="BV40" i="21"/>
  <c r="BU40" i="21"/>
  <c r="BT40" i="21"/>
  <c r="BS40" i="21"/>
  <c r="BR40" i="21"/>
  <c r="BQ40" i="21"/>
  <c r="BP40" i="21"/>
  <c r="BO40" i="21"/>
  <c r="BN40" i="21"/>
  <c r="BM40" i="21"/>
  <c r="BL40" i="21"/>
  <c r="BK40" i="21"/>
  <c r="BJ40" i="21"/>
  <c r="BI40" i="21"/>
  <c r="BH40" i="21"/>
  <c r="BG40" i="21"/>
  <c r="BF40" i="21"/>
  <c r="BE40" i="21"/>
  <c r="BD40" i="21"/>
  <c r="BC40" i="21"/>
  <c r="BB40" i="21"/>
  <c r="BA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E13" i="12"/>
  <c r="CZ28" i="12" l="1"/>
  <c r="CX28" i="12"/>
  <c r="CV28" i="12"/>
  <c r="CT28" i="12"/>
  <c r="CR28" i="12"/>
  <c r="CP28" i="12"/>
  <c r="CN28" i="12"/>
  <c r="CL28" i="12"/>
  <c r="CJ28" i="12"/>
  <c r="CH28" i="12"/>
  <c r="CF28" i="12"/>
  <c r="CD28" i="12"/>
  <c r="CB28" i="12"/>
  <c r="BZ28" i="12"/>
  <c r="BX28" i="12"/>
  <c r="BV28" i="12"/>
  <c r="BT28" i="12"/>
  <c r="BR28" i="12"/>
  <c r="BP28" i="12"/>
  <c r="BN28" i="12"/>
  <c r="BL28" i="12"/>
  <c r="BJ28" i="12"/>
  <c r="BH28" i="12"/>
  <c r="BF28" i="12"/>
  <c r="BD28" i="12"/>
  <c r="BB28" i="12"/>
  <c r="AZ28" i="12"/>
  <c r="AX28" i="12"/>
  <c r="AV28" i="12"/>
  <c r="AT28" i="12"/>
  <c r="AR28" i="12"/>
  <c r="AP28" i="12"/>
  <c r="AN28" i="12"/>
  <c r="AL28" i="12"/>
  <c r="AJ28" i="12"/>
  <c r="AH28" i="12"/>
  <c r="AF28" i="12"/>
  <c r="AD28" i="12"/>
  <c r="AB28" i="12"/>
  <c r="Z28" i="12"/>
  <c r="X28" i="12"/>
  <c r="V28" i="12"/>
  <c r="T28" i="12"/>
  <c r="R28" i="12"/>
  <c r="P28" i="12"/>
  <c r="N28" i="12"/>
  <c r="L28" i="12"/>
  <c r="J28" i="12"/>
  <c r="H28" i="12"/>
  <c r="CZ13" i="12"/>
  <c r="CX13" i="12"/>
  <c r="CV13" i="12"/>
  <c r="CT13" i="12"/>
  <c r="CR13" i="12"/>
  <c r="CP13" i="12"/>
  <c r="CN13" i="12"/>
  <c r="CL13" i="12"/>
  <c r="CJ13" i="12"/>
  <c r="CH13" i="12"/>
  <c r="CF13" i="12"/>
  <c r="CD13" i="12"/>
  <c r="CB13" i="12"/>
  <c r="BZ13" i="12"/>
  <c r="BX13" i="12"/>
  <c r="BV13" i="12"/>
  <c r="BT13" i="12"/>
  <c r="BR13" i="12"/>
  <c r="BP13" i="12"/>
  <c r="BN13" i="12"/>
  <c r="BL13" i="12"/>
  <c r="BJ13" i="12"/>
  <c r="BH13" i="12"/>
  <c r="BF13" i="12"/>
  <c r="BD13" i="12"/>
  <c r="BB13" i="12"/>
  <c r="AZ13" i="12"/>
  <c r="AX13" i="12"/>
  <c r="AV13" i="12"/>
  <c r="AT13" i="12"/>
  <c r="AR13" i="12"/>
  <c r="AP13" i="12"/>
  <c r="AN13" i="12"/>
  <c r="AL13" i="12"/>
  <c r="AJ13" i="12"/>
  <c r="AH13" i="12"/>
  <c r="AF13" i="12"/>
  <c r="AD13" i="12"/>
  <c r="AB13" i="12"/>
  <c r="Z13" i="12"/>
  <c r="X13" i="12"/>
  <c r="V13" i="12"/>
  <c r="T13" i="12"/>
  <c r="R13" i="12"/>
  <c r="P13" i="12"/>
  <c r="N13" i="12"/>
  <c r="L13" i="12"/>
  <c r="J13" i="12"/>
  <c r="H13" i="12"/>
  <c r="F62" i="18" l="1"/>
  <c r="D21" i="16" l="1"/>
  <c r="X4" i="17" l="1"/>
  <c r="C36" i="21" l="1"/>
  <c r="C32" i="21"/>
  <c r="C28" i="21"/>
  <c r="C24" i="21"/>
  <c r="S3" i="21" l="1"/>
  <c r="X3" i="21" s="1"/>
  <c r="Y3" i="21" s="1"/>
  <c r="O3" i="21"/>
  <c r="O4" i="21" s="1"/>
  <c r="O7" i="21" s="1"/>
  <c r="N4" i="21"/>
  <c r="N7" i="21" s="1"/>
  <c r="P3" i="21" l="1"/>
  <c r="P4" i="21" s="1"/>
  <c r="P7" i="21" s="1"/>
  <c r="S4" i="21"/>
  <c r="S7" i="21" s="1"/>
  <c r="T3" i="21"/>
  <c r="U3" i="21" s="1"/>
  <c r="V3" i="21" s="1"/>
  <c r="W3" i="21" s="1"/>
  <c r="W4" i="21" s="1"/>
  <c r="W7" i="21" s="1"/>
  <c r="AC3" i="21"/>
  <c r="T4" i="21"/>
  <c r="T7" i="21" s="1"/>
  <c r="U4" i="21"/>
  <c r="U7" i="21" s="1"/>
  <c r="N5" i="21"/>
  <c r="Z3" i="21"/>
  <c r="Y4" i="21"/>
  <c r="Y7" i="21" s="1"/>
  <c r="X4" i="21"/>
  <c r="C16" i="18"/>
  <c r="C15" i="18"/>
  <c r="C14" i="18"/>
  <c r="C13" i="18"/>
  <c r="C12" i="18"/>
  <c r="C18" i="18"/>
  <c r="J14" i="16"/>
  <c r="K14" i="16"/>
  <c r="I14" i="16"/>
  <c r="O14" i="16"/>
  <c r="N14" i="16"/>
  <c r="G14" i="16"/>
  <c r="F14" i="16"/>
  <c r="M15" i="16"/>
  <c r="K15" i="16"/>
  <c r="I15" i="16"/>
  <c r="G15" i="16"/>
  <c r="O13" i="16"/>
  <c r="N13" i="16"/>
  <c r="M13" i="16"/>
  <c r="K13" i="16"/>
  <c r="I13" i="16"/>
  <c r="G13" i="16"/>
  <c r="F13" i="16"/>
  <c r="SS21" i="17"/>
  <c r="SR21" i="17"/>
  <c r="SQ21" i="17"/>
  <c r="SP21" i="17"/>
  <c r="SO21" i="17"/>
  <c r="SN21" i="17"/>
  <c r="SM21" i="17"/>
  <c r="SL21" i="17"/>
  <c r="SK21" i="17"/>
  <c r="SJ21" i="17"/>
  <c r="SI21" i="17"/>
  <c r="SH21" i="17"/>
  <c r="SG21" i="17"/>
  <c r="SF21" i="17"/>
  <c r="SE21" i="17"/>
  <c r="SD21" i="17"/>
  <c r="SC21" i="17"/>
  <c r="SB21" i="17"/>
  <c r="SA21" i="17"/>
  <c r="RZ21" i="17"/>
  <c r="RY21" i="17"/>
  <c r="RX21" i="17"/>
  <c r="RW21" i="17"/>
  <c r="RV21" i="17"/>
  <c r="RU21" i="17"/>
  <c r="RT21" i="17"/>
  <c r="RS21" i="17"/>
  <c r="RR21" i="17"/>
  <c r="RQ21" i="17"/>
  <c r="RP21" i="17"/>
  <c r="RO21" i="17"/>
  <c r="RN21" i="17"/>
  <c r="RM21" i="17"/>
  <c r="RL21" i="17"/>
  <c r="RK21" i="17"/>
  <c r="RJ21" i="17"/>
  <c r="RI21" i="17"/>
  <c r="RH21" i="17"/>
  <c r="RG21" i="17"/>
  <c r="RF21" i="17"/>
  <c r="RE21" i="17"/>
  <c r="RD21" i="17"/>
  <c r="RC21" i="17"/>
  <c r="RB21" i="17"/>
  <c r="RA21" i="17"/>
  <c r="QZ21" i="17"/>
  <c r="QY21" i="17"/>
  <c r="QX21" i="17"/>
  <c r="QW21" i="17"/>
  <c r="QV21" i="17"/>
  <c r="QU21" i="17"/>
  <c r="QT21" i="17"/>
  <c r="QS21" i="17"/>
  <c r="QR21" i="17"/>
  <c r="QQ21" i="17"/>
  <c r="QP21" i="17"/>
  <c r="QO21" i="17"/>
  <c r="QN21" i="17"/>
  <c r="QM21" i="17"/>
  <c r="QL21" i="17"/>
  <c r="QK21" i="17"/>
  <c r="QJ21" i="17"/>
  <c r="QI21" i="17"/>
  <c r="QH21" i="17"/>
  <c r="QG21" i="17"/>
  <c r="QF21" i="17"/>
  <c r="QE21" i="17"/>
  <c r="QD21" i="17"/>
  <c r="QC21" i="17"/>
  <c r="QB21" i="17"/>
  <c r="QA21" i="17"/>
  <c r="PZ21" i="17"/>
  <c r="PY21" i="17"/>
  <c r="PX21" i="17"/>
  <c r="PW21" i="17"/>
  <c r="PV21" i="17"/>
  <c r="PU21" i="17"/>
  <c r="PT21" i="17"/>
  <c r="PS21" i="17"/>
  <c r="PR21" i="17"/>
  <c r="PQ21" i="17"/>
  <c r="PP21" i="17"/>
  <c r="PO21" i="17"/>
  <c r="PN21" i="17"/>
  <c r="PM21" i="17"/>
  <c r="PL21" i="17"/>
  <c r="PK21" i="17"/>
  <c r="PJ21" i="17"/>
  <c r="PI21" i="17"/>
  <c r="PH21" i="17"/>
  <c r="PG21" i="17"/>
  <c r="PF21" i="17"/>
  <c r="PE21" i="17"/>
  <c r="PD21" i="17"/>
  <c r="PC21" i="17"/>
  <c r="PB21" i="17"/>
  <c r="PA21" i="17"/>
  <c r="OZ21" i="17"/>
  <c r="OY21" i="17"/>
  <c r="OX21" i="17"/>
  <c r="OW21" i="17"/>
  <c r="OV21" i="17"/>
  <c r="OU21" i="17"/>
  <c r="OT21" i="17"/>
  <c r="OS21" i="17"/>
  <c r="OR21" i="17"/>
  <c r="OQ21" i="17"/>
  <c r="OP21" i="17"/>
  <c r="OO21" i="17"/>
  <c r="ON21" i="17"/>
  <c r="OM21" i="17"/>
  <c r="OL21" i="17"/>
  <c r="OK21" i="17"/>
  <c r="OJ21" i="17"/>
  <c r="OI21" i="17"/>
  <c r="OH21" i="17"/>
  <c r="OG21" i="17"/>
  <c r="OF21" i="17"/>
  <c r="OE21" i="17"/>
  <c r="OD21" i="17"/>
  <c r="OC21" i="17"/>
  <c r="OB21" i="17"/>
  <c r="OA21" i="17"/>
  <c r="NZ21" i="17"/>
  <c r="NY21" i="17"/>
  <c r="NX21" i="17"/>
  <c r="NW21" i="17"/>
  <c r="NV21" i="17"/>
  <c r="NU21" i="17"/>
  <c r="NT21" i="17"/>
  <c r="NS21" i="17"/>
  <c r="NR21" i="17"/>
  <c r="NQ21" i="17"/>
  <c r="NP21" i="17"/>
  <c r="NO21" i="17"/>
  <c r="NN21" i="17"/>
  <c r="NM21" i="17"/>
  <c r="NL21" i="17"/>
  <c r="NK21" i="17"/>
  <c r="NJ21" i="17"/>
  <c r="NI21" i="17"/>
  <c r="NH21" i="17"/>
  <c r="NG21" i="17"/>
  <c r="NF21" i="17"/>
  <c r="NE21" i="17"/>
  <c r="ND21" i="17"/>
  <c r="NC21" i="17"/>
  <c r="NB21" i="17"/>
  <c r="NA21" i="17"/>
  <c r="MZ21" i="17"/>
  <c r="MY21" i="17"/>
  <c r="MX21" i="17"/>
  <c r="MW21" i="17"/>
  <c r="MV21" i="17"/>
  <c r="MU21" i="17"/>
  <c r="MT21" i="17"/>
  <c r="MS21" i="17"/>
  <c r="MR21" i="17"/>
  <c r="MQ21" i="17"/>
  <c r="MP21" i="17"/>
  <c r="MO21" i="17"/>
  <c r="MN21" i="17"/>
  <c r="MM21" i="17"/>
  <c r="ML21" i="17"/>
  <c r="MK21" i="17"/>
  <c r="MJ21" i="17"/>
  <c r="MI21" i="17"/>
  <c r="MH21" i="17"/>
  <c r="MG21" i="17"/>
  <c r="MF21" i="17"/>
  <c r="ME21" i="17"/>
  <c r="MD21" i="17"/>
  <c r="MC21" i="17"/>
  <c r="MB21" i="17"/>
  <c r="MA21" i="17"/>
  <c r="LZ21" i="17"/>
  <c r="LY21" i="17"/>
  <c r="LX21" i="17"/>
  <c r="LW21" i="17"/>
  <c r="LV21" i="17"/>
  <c r="LU21" i="17"/>
  <c r="LT21" i="17"/>
  <c r="LS21" i="17"/>
  <c r="LR21" i="17"/>
  <c r="LQ21" i="17"/>
  <c r="LP21" i="17"/>
  <c r="LO21" i="17"/>
  <c r="LN21" i="17"/>
  <c r="LM21" i="17"/>
  <c r="LL21" i="17"/>
  <c r="LK21" i="17"/>
  <c r="LJ21" i="17"/>
  <c r="LI21" i="17"/>
  <c r="LH21" i="17"/>
  <c r="LG21" i="17"/>
  <c r="LF21" i="17"/>
  <c r="LE21" i="17"/>
  <c r="LD21" i="17"/>
  <c r="LC21" i="17"/>
  <c r="LB21" i="17"/>
  <c r="LA21" i="17"/>
  <c r="KZ21" i="17"/>
  <c r="KY21" i="17"/>
  <c r="KX21" i="17"/>
  <c r="KW21" i="17"/>
  <c r="KV21" i="17"/>
  <c r="KU21" i="17"/>
  <c r="KT21" i="17"/>
  <c r="KS21" i="17"/>
  <c r="KR21" i="17"/>
  <c r="KQ21" i="17"/>
  <c r="KP21" i="17"/>
  <c r="KO21" i="17"/>
  <c r="KN21" i="17"/>
  <c r="KM21" i="17"/>
  <c r="KL21" i="17"/>
  <c r="KK21" i="17"/>
  <c r="KJ21" i="17"/>
  <c r="KI21" i="17"/>
  <c r="KH21" i="17"/>
  <c r="KG21" i="17"/>
  <c r="KF21" i="17"/>
  <c r="KE21" i="17"/>
  <c r="KD21" i="17"/>
  <c r="KC21" i="17"/>
  <c r="KB21" i="17"/>
  <c r="KA21" i="17"/>
  <c r="JZ21" i="17"/>
  <c r="JY21" i="17"/>
  <c r="JX21" i="17"/>
  <c r="JW21" i="17"/>
  <c r="JV21" i="17"/>
  <c r="JU21" i="17"/>
  <c r="JT21" i="17"/>
  <c r="JS21" i="17"/>
  <c r="JR21" i="17"/>
  <c r="JQ21" i="17"/>
  <c r="JP21" i="17"/>
  <c r="JO21" i="17"/>
  <c r="JN21" i="17"/>
  <c r="JM21" i="17"/>
  <c r="JL21" i="17"/>
  <c r="JK21" i="17"/>
  <c r="JJ21" i="17"/>
  <c r="JI21" i="17"/>
  <c r="JH21" i="17"/>
  <c r="JG21" i="17"/>
  <c r="JF21" i="17"/>
  <c r="JE21" i="17"/>
  <c r="JD21" i="17"/>
  <c r="JC21" i="17"/>
  <c r="JB21" i="17"/>
  <c r="JA21" i="17"/>
  <c r="IZ21" i="17"/>
  <c r="IY21" i="17"/>
  <c r="IX21" i="17"/>
  <c r="IW21" i="17"/>
  <c r="IV21" i="17"/>
  <c r="IU21" i="17"/>
  <c r="IT21" i="17"/>
  <c r="IS21" i="17"/>
  <c r="IR21" i="17"/>
  <c r="IQ21" i="17"/>
  <c r="IP21" i="17"/>
  <c r="IO21" i="17"/>
  <c r="IN21" i="17"/>
  <c r="IM21" i="17"/>
  <c r="IL21" i="17"/>
  <c r="IK21" i="17"/>
  <c r="IJ21" i="17"/>
  <c r="II21" i="17"/>
  <c r="IH21" i="17"/>
  <c r="IG21" i="17"/>
  <c r="IF21" i="17"/>
  <c r="IE21" i="17"/>
  <c r="ID21" i="17"/>
  <c r="IC21" i="17"/>
  <c r="IB21" i="17"/>
  <c r="IA21" i="17"/>
  <c r="HZ21" i="17"/>
  <c r="HY21" i="17"/>
  <c r="HX21" i="17"/>
  <c r="HW21" i="17"/>
  <c r="HV21" i="17"/>
  <c r="HU21" i="17"/>
  <c r="HT21" i="17"/>
  <c r="HS21" i="17"/>
  <c r="HR21" i="17"/>
  <c r="HQ21" i="17"/>
  <c r="HP21" i="17"/>
  <c r="HO21" i="17"/>
  <c r="HN21" i="17"/>
  <c r="HM21" i="17"/>
  <c r="HL21" i="17"/>
  <c r="HK21" i="17"/>
  <c r="HJ21" i="17"/>
  <c r="HI21" i="17"/>
  <c r="HH21" i="17"/>
  <c r="HG21" i="17"/>
  <c r="HF21" i="17"/>
  <c r="HE21" i="17"/>
  <c r="HD21" i="17"/>
  <c r="HC21" i="17"/>
  <c r="HB21" i="17"/>
  <c r="HA21" i="17"/>
  <c r="GZ21" i="17"/>
  <c r="GY21" i="17"/>
  <c r="GX21" i="17"/>
  <c r="GW21" i="17"/>
  <c r="GV21" i="17"/>
  <c r="GU21" i="17"/>
  <c r="GT21" i="17"/>
  <c r="GS21" i="17"/>
  <c r="GR21" i="17"/>
  <c r="GQ21" i="17"/>
  <c r="GP21" i="17"/>
  <c r="GO21" i="17"/>
  <c r="GN21" i="17"/>
  <c r="GM21" i="17"/>
  <c r="GL21" i="17"/>
  <c r="GK21" i="17"/>
  <c r="GJ21" i="17"/>
  <c r="GI21" i="17"/>
  <c r="GH21" i="17"/>
  <c r="GG21" i="17"/>
  <c r="GF21" i="17"/>
  <c r="GE21" i="17"/>
  <c r="GD21" i="17"/>
  <c r="GC21" i="17"/>
  <c r="GB21" i="17"/>
  <c r="GA21" i="17"/>
  <c r="FZ21" i="17"/>
  <c r="FY21" i="17"/>
  <c r="FX21" i="17"/>
  <c r="FW21" i="17"/>
  <c r="FV21" i="17"/>
  <c r="FU21" i="17"/>
  <c r="FT21" i="17"/>
  <c r="FS21" i="17"/>
  <c r="FR21" i="17"/>
  <c r="FQ21" i="17"/>
  <c r="FP21" i="17"/>
  <c r="FO21" i="17"/>
  <c r="FN21" i="17"/>
  <c r="FM21" i="17"/>
  <c r="FL21" i="17"/>
  <c r="FK21" i="17"/>
  <c r="FJ21" i="17"/>
  <c r="FI21" i="17"/>
  <c r="FH21" i="17"/>
  <c r="FG21" i="17"/>
  <c r="FF21" i="17"/>
  <c r="FE21" i="17"/>
  <c r="FD21" i="17"/>
  <c r="FC21" i="17"/>
  <c r="FB21" i="17"/>
  <c r="FA21" i="17"/>
  <c r="EZ21" i="17"/>
  <c r="EY21" i="17"/>
  <c r="EX21" i="17"/>
  <c r="EW21" i="17"/>
  <c r="EV21" i="17"/>
  <c r="EU21" i="17"/>
  <c r="ET21" i="17"/>
  <c r="ES21" i="17"/>
  <c r="ER21" i="17"/>
  <c r="EQ21" i="17"/>
  <c r="EP21" i="17"/>
  <c r="EO21" i="17"/>
  <c r="EN21" i="17"/>
  <c r="EM21" i="17"/>
  <c r="EL21" i="17"/>
  <c r="EK21" i="17"/>
  <c r="EJ21" i="17"/>
  <c r="EI21" i="17"/>
  <c r="EH21" i="17"/>
  <c r="EG21" i="17"/>
  <c r="EF21" i="17"/>
  <c r="EE21" i="17"/>
  <c r="ED21" i="17"/>
  <c r="EC21" i="17"/>
  <c r="EB21" i="17"/>
  <c r="EA21" i="17"/>
  <c r="DZ21" i="17"/>
  <c r="DY21" i="17"/>
  <c r="DX21" i="17"/>
  <c r="DW21" i="17"/>
  <c r="DV21" i="17"/>
  <c r="DU21" i="17"/>
  <c r="DT21" i="17"/>
  <c r="DS21" i="17"/>
  <c r="DR21" i="17"/>
  <c r="DQ21" i="17"/>
  <c r="DP21" i="17"/>
  <c r="DO21" i="17"/>
  <c r="DN21" i="17"/>
  <c r="DM21" i="17"/>
  <c r="DL21" i="17"/>
  <c r="DK21" i="17"/>
  <c r="DJ21" i="17"/>
  <c r="DI21" i="17"/>
  <c r="DH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Y21" i="17"/>
  <c r="Z21" i="17"/>
  <c r="AA21" i="17"/>
  <c r="AB21" i="17"/>
  <c r="AC21" i="17"/>
  <c r="AD21" i="17"/>
  <c r="AE21" i="17"/>
  <c r="AF21" i="17"/>
  <c r="AG21" i="17"/>
  <c r="X21" i="17"/>
  <c r="AH3" i="17"/>
  <c r="AN3" i="17" s="1"/>
  <c r="AN4" i="17" s="1"/>
  <c r="AG3" i="17"/>
  <c r="AG4" i="17" s="1"/>
  <c r="AF3" i="17"/>
  <c r="AF4" i="17" s="1"/>
  <c r="AE3" i="17"/>
  <c r="AE4" i="17" s="1"/>
  <c r="AD3" i="17"/>
  <c r="AD4" i="17" s="1"/>
  <c r="AC3" i="17"/>
  <c r="AC4" i="17" s="1"/>
  <c r="AB3" i="17"/>
  <c r="AB4" i="17" s="1"/>
  <c r="AA3" i="17"/>
  <c r="AA4" i="17" s="1"/>
  <c r="Z3" i="17"/>
  <c r="Z4" i="17" s="1"/>
  <c r="Y3" i="17"/>
  <c r="Y4" i="17" s="1"/>
  <c r="V4" i="21" l="1"/>
  <c r="V7" i="21" s="1"/>
  <c r="Q3" i="21"/>
  <c r="S5" i="21"/>
  <c r="C6" i="16"/>
  <c r="Q4" i="21"/>
  <c r="Q7" i="21" s="1"/>
  <c r="R3" i="21"/>
  <c r="R4" i="21" s="1"/>
  <c r="R7" i="21" s="1"/>
  <c r="C62" i="18"/>
  <c r="AK3" i="17"/>
  <c r="AK4" i="17" s="1"/>
  <c r="AO3" i="17"/>
  <c r="AO4" i="17" s="1"/>
  <c r="AH4" i="17"/>
  <c r="AI9" i="17" s="1"/>
  <c r="AL3" i="17"/>
  <c r="AL4" i="17" s="1"/>
  <c r="AL13" i="17" s="1"/>
  <c r="AP3" i="17"/>
  <c r="AP4" i="17" s="1"/>
  <c r="AP13" i="17" s="1"/>
  <c r="AI3" i="17"/>
  <c r="AI4" i="17" s="1"/>
  <c r="AM3" i="17"/>
  <c r="AM4" i="17" s="1"/>
  <c r="AQ3" i="17"/>
  <c r="AQ4" i="17" s="1"/>
  <c r="AR3" i="17"/>
  <c r="AZ3" i="17" s="1"/>
  <c r="AZ4" i="17" s="1"/>
  <c r="AJ3" i="17"/>
  <c r="AJ4" i="17" s="1"/>
  <c r="AJ8" i="17" s="1"/>
  <c r="AC9" i="17"/>
  <c r="AB13" i="17"/>
  <c r="AB9" i="17"/>
  <c r="AC13" i="17"/>
  <c r="AD9" i="17"/>
  <c r="AE9" i="17"/>
  <c r="AE13" i="17"/>
  <c r="AD13" i="17"/>
  <c r="Z9" i="17"/>
  <c r="AA13" i="17"/>
  <c r="AA9" i="17"/>
  <c r="Z13" i="17"/>
  <c r="AG13" i="17"/>
  <c r="AG9" i="17"/>
  <c r="AF13" i="17"/>
  <c r="AF9" i="17"/>
  <c r="AN9" i="17"/>
  <c r="AO9" i="17"/>
  <c r="AO13" i="17"/>
  <c r="AN13" i="17"/>
  <c r="AD3" i="21"/>
  <c r="AH3" i="21"/>
  <c r="AC4" i="21"/>
  <c r="X5" i="21"/>
  <c r="X7" i="21"/>
  <c r="Z4" i="21"/>
  <c r="Z7" i="21" s="1"/>
  <c r="AA3" i="21"/>
  <c r="C7" i="16"/>
  <c r="C9" i="16" s="1"/>
  <c r="C10" i="16"/>
  <c r="AN12" i="17"/>
  <c r="AN8" i="17"/>
  <c r="AD12" i="17"/>
  <c r="AF8" i="17"/>
  <c r="AD8" i="17"/>
  <c r="Z12" i="17"/>
  <c r="AB12" i="17"/>
  <c r="Z8" i="17"/>
  <c r="AF12" i="17"/>
  <c r="AB8" i="17"/>
  <c r="AY3" i="17"/>
  <c r="AY4" i="17" s="1"/>
  <c r="BA3" i="17"/>
  <c r="BA4" i="17" s="1"/>
  <c r="AR4" i="17"/>
  <c r="E40" i="1"/>
  <c r="AT3" i="17" l="1"/>
  <c r="AT4" i="17" s="1"/>
  <c r="AU9" i="17" s="1"/>
  <c r="AW3" i="17"/>
  <c r="AW4" i="17" s="1"/>
  <c r="AX3" i="17"/>
  <c r="AX4" i="17" s="1"/>
  <c r="AX12" i="17" s="1"/>
  <c r="AS3" i="17"/>
  <c r="AS4" i="17" s="1"/>
  <c r="AK13" i="17"/>
  <c r="AJ12" i="17"/>
  <c r="AH8" i="17"/>
  <c r="AH9" i="17"/>
  <c r="AI13" i="17"/>
  <c r="AP12" i="17"/>
  <c r="AQ13" i="17"/>
  <c r="AP8" i="17"/>
  <c r="AQ9" i="17"/>
  <c r="AP9" i="17"/>
  <c r="AL8" i="17"/>
  <c r="AH12" i="17"/>
  <c r="AL12" i="17"/>
  <c r="AH5" i="17"/>
  <c r="AH13" i="17"/>
  <c r="AM9" i="17"/>
  <c r="AM13" i="17"/>
  <c r="AL9" i="17"/>
  <c r="AK9" i="17"/>
  <c r="AJ9" i="17"/>
  <c r="AJ13" i="17"/>
  <c r="AU3" i="17"/>
  <c r="AU4" i="17" s="1"/>
  <c r="AV3" i="17"/>
  <c r="AV4" i="17" s="1"/>
  <c r="BB3" i="17"/>
  <c r="AR9" i="17"/>
  <c r="AS9" i="17"/>
  <c r="AS13" i="17"/>
  <c r="AR13" i="17"/>
  <c r="Y9" i="17"/>
  <c r="X13" i="17"/>
  <c r="Y13" i="17"/>
  <c r="X9" i="17"/>
  <c r="AZ9" i="17"/>
  <c r="BA9" i="17"/>
  <c r="BA13" i="17"/>
  <c r="AZ13" i="17"/>
  <c r="AE3" i="21"/>
  <c r="AD4" i="21"/>
  <c r="AD7" i="21" s="1"/>
  <c r="AC5" i="21"/>
  <c r="AC7" i="21"/>
  <c r="AI3" i="21"/>
  <c r="AM3" i="21"/>
  <c r="AH4" i="21"/>
  <c r="AA4" i="21"/>
  <c r="AA7" i="21" s="1"/>
  <c r="AB3" i="21"/>
  <c r="AB4" i="21" s="1"/>
  <c r="AB7" i="21" s="1"/>
  <c r="C8" i="16"/>
  <c r="C21" i="16" s="1"/>
  <c r="AR8" i="17"/>
  <c r="AR12" i="17"/>
  <c r="AR5" i="17"/>
  <c r="AZ12" i="17"/>
  <c r="AZ8" i="17"/>
  <c r="X12" i="17"/>
  <c r="X8" i="17"/>
  <c r="X5" i="17"/>
  <c r="V21" i="17"/>
  <c r="U21" i="17"/>
  <c r="T21" i="17"/>
  <c r="S21" i="17"/>
  <c r="R21" i="17"/>
  <c r="Q21" i="17"/>
  <c r="P21" i="17"/>
  <c r="O21" i="17"/>
  <c r="N21" i="17"/>
  <c r="M21" i="17"/>
  <c r="F40" i="1"/>
  <c r="AT13" i="17" l="1"/>
  <c r="AT8" i="17"/>
  <c r="AT12" i="17"/>
  <c r="AY9" i="17"/>
  <c r="AU13" i="17"/>
  <c r="AT9" i="17"/>
  <c r="AY13" i="17"/>
  <c r="AX13" i="17"/>
  <c r="AX9" i="17"/>
  <c r="AX8" i="17"/>
  <c r="C63" i="18"/>
  <c r="C64" i="18" s="1"/>
  <c r="C23" i="16"/>
  <c r="BE3" i="17"/>
  <c r="BE4" i="17" s="1"/>
  <c r="BL3" i="17"/>
  <c r="BI3" i="17"/>
  <c r="BI4" i="17" s="1"/>
  <c r="BF3" i="17"/>
  <c r="BF4" i="17" s="1"/>
  <c r="BJ3" i="17"/>
  <c r="BJ4" i="17" s="1"/>
  <c r="BH3" i="17"/>
  <c r="BH4" i="17" s="1"/>
  <c r="BC3" i="17"/>
  <c r="BC4" i="17" s="1"/>
  <c r="BD3" i="17"/>
  <c r="BD4" i="17" s="1"/>
  <c r="BG3" i="17"/>
  <c r="BG4" i="17" s="1"/>
  <c r="BK3" i="17"/>
  <c r="BK4" i="17" s="1"/>
  <c r="BB4" i="17"/>
  <c r="AW9" i="17"/>
  <c r="AW13" i="17"/>
  <c r="AV13" i="17"/>
  <c r="AV9" i="17"/>
  <c r="AV12" i="17"/>
  <c r="AV8" i="17"/>
  <c r="AN3" i="21"/>
  <c r="AM4" i="21"/>
  <c r="AR3" i="21"/>
  <c r="AJ3" i="21"/>
  <c r="AI4" i="21"/>
  <c r="AI7" i="21" s="1"/>
  <c r="AH7" i="21"/>
  <c r="AH5" i="21"/>
  <c r="AE4" i="21"/>
  <c r="AE7" i="21" s="1"/>
  <c r="AF3" i="21"/>
  <c r="A1" i="11"/>
  <c r="A1" i="21"/>
  <c r="BE9" i="17" l="1"/>
  <c r="BE13" i="17"/>
  <c r="BD13" i="17"/>
  <c r="BD12" i="17"/>
  <c r="BD9" i="17"/>
  <c r="BD8" i="17"/>
  <c r="BF9" i="17"/>
  <c r="BF13" i="17"/>
  <c r="BG9" i="17"/>
  <c r="BG13" i="17"/>
  <c r="BF12" i="17"/>
  <c r="BF8" i="17"/>
  <c r="BC9" i="17"/>
  <c r="BB13" i="17"/>
  <c r="BC13" i="17"/>
  <c r="BB12" i="17"/>
  <c r="BB5" i="17"/>
  <c r="BB9" i="17"/>
  <c r="BB8" i="17"/>
  <c r="BI9" i="17"/>
  <c r="BI13" i="17"/>
  <c r="BH13" i="17"/>
  <c r="BH8" i="17"/>
  <c r="BH9" i="17"/>
  <c r="BH12" i="17"/>
  <c r="BO3" i="17"/>
  <c r="BO4" i="17" s="1"/>
  <c r="BV3" i="17"/>
  <c r="BU3" i="17"/>
  <c r="BU4" i="17" s="1"/>
  <c r="BT3" i="17"/>
  <c r="BT4" i="17" s="1"/>
  <c r="BQ3" i="17"/>
  <c r="BQ4" i="17" s="1"/>
  <c r="BN3" i="17"/>
  <c r="BN4" i="17" s="1"/>
  <c r="BP3" i="17"/>
  <c r="BP4" i="17" s="1"/>
  <c r="BR3" i="17"/>
  <c r="BR4" i="17" s="1"/>
  <c r="BL4" i="17"/>
  <c r="BM3" i="17"/>
  <c r="BM4" i="17" s="1"/>
  <c r="BS3" i="17"/>
  <c r="BS4" i="17" s="1"/>
  <c r="BK9" i="17"/>
  <c r="BJ13" i="17"/>
  <c r="BK13" i="17"/>
  <c r="BJ9" i="17"/>
  <c r="BJ8" i="17"/>
  <c r="BJ12" i="17"/>
  <c r="AJ4" i="21"/>
  <c r="AJ7" i="21" s="1"/>
  <c r="AK3" i="21"/>
  <c r="AW3" i="21"/>
  <c r="AS3" i="21"/>
  <c r="AR4" i="21"/>
  <c r="AM7" i="21"/>
  <c r="AM5" i="21"/>
  <c r="AF4" i="21"/>
  <c r="AF7" i="21" s="1"/>
  <c r="AG3" i="21"/>
  <c r="AG4" i="21" s="1"/>
  <c r="AG7" i="21" s="1"/>
  <c r="AN4" i="21"/>
  <c r="AN7" i="21" s="1"/>
  <c r="AO3" i="21"/>
  <c r="A1" i="14"/>
  <c r="A1" i="18"/>
  <c r="A1" i="16"/>
  <c r="A1" i="12"/>
  <c r="A1" i="17"/>
  <c r="A1" i="1"/>
  <c r="L21" i="17"/>
  <c r="K21" i="17"/>
  <c r="J21" i="17"/>
  <c r="I21" i="17"/>
  <c r="H21" i="17"/>
  <c r="G21" i="17"/>
  <c r="F21" i="17"/>
  <c r="E21" i="17"/>
  <c r="D21" i="17"/>
  <c r="BN13" i="17" l="1"/>
  <c r="BO9" i="17"/>
  <c r="BN12" i="17"/>
  <c r="BO13" i="17"/>
  <c r="BN9" i="17"/>
  <c r="BN8" i="17"/>
  <c r="BY3" i="17"/>
  <c r="BY4" i="17" s="1"/>
  <c r="BZ3" i="17"/>
  <c r="BZ4" i="17" s="1"/>
  <c r="CF3" i="17"/>
  <c r="CB3" i="17"/>
  <c r="CB4" i="17" s="1"/>
  <c r="CA3" i="17"/>
  <c r="CA4" i="17" s="1"/>
  <c r="CD3" i="17"/>
  <c r="CD4" i="17" s="1"/>
  <c r="CE3" i="17"/>
  <c r="CE4" i="17" s="1"/>
  <c r="BV4" i="17"/>
  <c r="BX3" i="17"/>
  <c r="BX4" i="17" s="1"/>
  <c r="CC3" i="17"/>
  <c r="CC4" i="17" s="1"/>
  <c r="BW3" i="17"/>
  <c r="BW4" i="17" s="1"/>
  <c r="BM9" i="17"/>
  <c r="BM13" i="17"/>
  <c r="BL13" i="17"/>
  <c r="BL9" i="17"/>
  <c r="BL5" i="17"/>
  <c r="BL12" i="17"/>
  <c r="BL8" i="17"/>
  <c r="BS9" i="17"/>
  <c r="BR13" i="17"/>
  <c r="BS13" i="17"/>
  <c r="BR9" i="17"/>
  <c r="BR8" i="17"/>
  <c r="BR12" i="17"/>
  <c r="BT9" i="17"/>
  <c r="BU9" i="17"/>
  <c r="BU13" i="17"/>
  <c r="BT13" i="17"/>
  <c r="BT8" i="17"/>
  <c r="BT12" i="17"/>
  <c r="BQ9" i="17"/>
  <c r="BP8" i="17"/>
  <c r="BQ13" i="17"/>
  <c r="BP12" i="17"/>
  <c r="BP13" i="17"/>
  <c r="BP9" i="17"/>
  <c r="AR5" i="21"/>
  <c r="AR7" i="21"/>
  <c r="AK4" i="21"/>
  <c r="AK7" i="21" s="1"/>
  <c r="AL3" i="21"/>
  <c r="AL4" i="21" s="1"/>
  <c r="AL7" i="21" s="1"/>
  <c r="AS4" i="21"/>
  <c r="AS7" i="21" s="1"/>
  <c r="AT3" i="21"/>
  <c r="AO4" i="21"/>
  <c r="AO7" i="21" s="1"/>
  <c r="AP3" i="21"/>
  <c r="AW4" i="21"/>
  <c r="BB3" i="21"/>
  <c r="AX3" i="21"/>
  <c r="G40" i="1"/>
  <c r="L2" i="7"/>
  <c r="CD9" i="17" l="1"/>
  <c r="CE9" i="17"/>
  <c r="CD13" i="17"/>
  <c r="CD8" i="17"/>
  <c r="CE13" i="17"/>
  <c r="CD12" i="17"/>
  <c r="CA13" i="17"/>
  <c r="BZ9" i="17"/>
  <c r="CA9" i="17"/>
  <c r="BZ13" i="17"/>
  <c r="BZ12" i="17"/>
  <c r="BZ8" i="17"/>
  <c r="BY9" i="17"/>
  <c r="BY13" i="17"/>
  <c r="BX13" i="17"/>
  <c r="BX9" i="17"/>
  <c r="BX8" i="17"/>
  <c r="BX12" i="17"/>
  <c r="BV13" i="17"/>
  <c r="BW9" i="17"/>
  <c r="BW13" i="17"/>
  <c r="BV9" i="17"/>
  <c r="BV5" i="17"/>
  <c r="BV8" i="17"/>
  <c r="BV12" i="17"/>
  <c r="CC9" i="17"/>
  <c r="CC13" i="17"/>
  <c r="CB8" i="17"/>
  <c r="CB13" i="17"/>
  <c r="CB9" i="17"/>
  <c r="CB12" i="17"/>
  <c r="CF4" i="17"/>
  <c r="CP3" i="17"/>
  <c r="CI3" i="17"/>
  <c r="CI4" i="17" s="1"/>
  <c r="CL3" i="17"/>
  <c r="CL4" i="17" s="1"/>
  <c r="CK3" i="17"/>
  <c r="CK4" i="17" s="1"/>
  <c r="CJ3" i="17"/>
  <c r="CJ4" i="17" s="1"/>
  <c r="CN3" i="17"/>
  <c r="CN4" i="17" s="1"/>
  <c r="CG3" i="17"/>
  <c r="CG4" i="17" s="1"/>
  <c r="CO3" i="17"/>
  <c r="CO4" i="17" s="1"/>
  <c r="CM3" i="17"/>
  <c r="CM4" i="17" s="1"/>
  <c r="CH3" i="17"/>
  <c r="CH4" i="17" s="1"/>
  <c r="AY3" i="21"/>
  <c r="AX4" i="21"/>
  <c r="AX7" i="21" s="1"/>
  <c r="AW5" i="21"/>
  <c r="AW7" i="21"/>
  <c r="AQ3" i="21"/>
  <c r="AQ4" i="21" s="1"/>
  <c r="AQ7" i="21" s="1"/>
  <c r="AP4" i="21"/>
  <c r="AP7" i="21" s="1"/>
  <c r="BG3" i="21"/>
  <c r="BC3" i="21"/>
  <c r="BB4" i="21"/>
  <c r="AT4" i="21"/>
  <c r="AT7" i="21" s="1"/>
  <c r="AU3" i="21"/>
  <c r="H6" i="18"/>
  <c r="E6" i="12"/>
  <c r="I6" i="21"/>
  <c r="H40" i="1"/>
  <c r="M6" i="17"/>
  <c r="CL9" i="17" l="1"/>
  <c r="CL13" i="17"/>
  <c r="CM9" i="17"/>
  <c r="CM13" i="17"/>
  <c r="CL8" i="17"/>
  <c r="CL12" i="17"/>
  <c r="CI9" i="17"/>
  <c r="CH13" i="17"/>
  <c r="CI13" i="17"/>
  <c r="CH9" i="17"/>
  <c r="CH8" i="17"/>
  <c r="CH12" i="17"/>
  <c r="CN9" i="17"/>
  <c r="CO9" i="17"/>
  <c r="CO13" i="17"/>
  <c r="CN13" i="17"/>
  <c r="CN12" i="17"/>
  <c r="CN8" i="17"/>
  <c r="CK13" i="17"/>
  <c r="CJ13" i="17"/>
  <c r="CJ9" i="17"/>
  <c r="CK9" i="17"/>
  <c r="CJ8" i="17"/>
  <c r="CJ12" i="17"/>
  <c r="CS3" i="17"/>
  <c r="CS4" i="17" s="1"/>
  <c r="CZ3" i="17"/>
  <c r="CT3" i="17"/>
  <c r="CT4" i="17" s="1"/>
  <c r="CY3" i="17"/>
  <c r="CY4" i="17" s="1"/>
  <c r="CV3" i="17"/>
  <c r="CV4" i="17" s="1"/>
  <c r="CR3" i="17"/>
  <c r="CR4" i="17" s="1"/>
  <c r="CW3" i="17"/>
  <c r="CW4" i="17" s="1"/>
  <c r="CP4" i="17"/>
  <c r="CX3" i="17"/>
  <c r="CX4" i="17" s="1"/>
  <c r="CQ3" i="17"/>
  <c r="CQ4" i="17" s="1"/>
  <c r="CU3" i="17"/>
  <c r="CU4" i="17" s="1"/>
  <c r="CF13" i="17"/>
  <c r="CF5" i="17"/>
  <c r="CF9" i="17"/>
  <c r="CG9" i="17"/>
  <c r="CG13" i="17"/>
  <c r="CF12" i="17"/>
  <c r="CF8" i="17"/>
  <c r="BB7" i="21"/>
  <c r="BB5" i="21"/>
  <c r="AZ3" i="21"/>
  <c r="AY4" i="21"/>
  <c r="AY7" i="21" s="1"/>
  <c r="BC4" i="21"/>
  <c r="BC7" i="21" s="1"/>
  <c r="BD3" i="21"/>
  <c r="BG4" i="21"/>
  <c r="BH3" i="21"/>
  <c r="BL3" i="21"/>
  <c r="AU4" i="21"/>
  <c r="AU7" i="21" s="1"/>
  <c r="AV3" i="21"/>
  <c r="AV4" i="21" s="1"/>
  <c r="AV7" i="21" s="1"/>
  <c r="L3" i="1"/>
  <c r="L4" i="1" s="1"/>
  <c r="CQ9" i="17" l="1"/>
  <c r="CP13" i="17"/>
  <c r="CQ13" i="17"/>
  <c r="CP9" i="17"/>
  <c r="CP5" i="17"/>
  <c r="CP12" i="17"/>
  <c r="CP8" i="17"/>
  <c r="CU9" i="17"/>
  <c r="CU13" i="17"/>
  <c r="CT9" i="17"/>
  <c r="CT13" i="17"/>
  <c r="CT8" i="17"/>
  <c r="CT12" i="17"/>
  <c r="CS9" i="17"/>
  <c r="CS13" i="17"/>
  <c r="CR13" i="17"/>
  <c r="CR9" i="17"/>
  <c r="CR8" i="17"/>
  <c r="CR12" i="17"/>
  <c r="DI3" i="17"/>
  <c r="DI4" i="17" s="1"/>
  <c r="DJ3" i="17"/>
  <c r="DC3" i="17"/>
  <c r="DC4" i="17" s="1"/>
  <c r="CZ4" i="17"/>
  <c r="DB3" i="17"/>
  <c r="DB4" i="17" s="1"/>
  <c r="DG3" i="17"/>
  <c r="DG4" i="17" s="1"/>
  <c r="DD3" i="17"/>
  <c r="DD4" i="17" s="1"/>
  <c r="DF3" i="17"/>
  <c r="DF4" i="17" s="1"/>
  <c r="DH3" i="17"/>
  <c r="DH4" i="17" s="1"/>
  <c r="DA3" i="17"/>
  <c r="DA4" i="17" s="1"/>
  <c r="DE3" i="17"/>
  <c r="DE4" i="17" s="1"/>
  <c r="CY9" i="17"/>
  <c r="CX13" i="17"/>
  <c r="CY13" i="17"/>
  <c r="CX9" i="17"/>
  <c r="CX12" i="17"/>
  <c r="CX8" i="17"/>
  <c r="CV9" i="17"/>
  <c r="CW9" i="17"/>
  <c r="CV12" i="17"/>
  <c r="CW13" i="17"/>
  <c r="CV13" i="17"/>
  <c r="CV8" i="17"/>
  <c r="BQ3" i="21"/>
  <c r="BM3" i="21"/>
  <c r="BL4" i="21"/>
  <c r="BH4" i="21"/>
  <c r="BH7" i="21" s="1"/>
  <c r="BI3" i="21"/>
  <c r="BA3" i="21"/>
  <c r="BA4" i="21" s="1"/>
  <c r="BA7" i="21" s="1"/>
  <c r="AZ4" i="21"/>
  <c r="AZ7" i="21" s="1"/>
  <c r="BG5" i="21"/>
  <c r="BG7" i="21"/>
  <c r="BD4" i="21"/>
  <c r="BD7" i="21" s="1"/>
  <c r="BE3" i="21"/>
  <c r="L27" i="1"/>
  <c r="M3" i="1"/>
  <c r="L5" i="1"/>
  <c r="L6" i="1"/>
  <c r="G42" i="1" s="1"/>
  <c r="J4" i="18"/>
  <c r="K3" i="18"/>
  <c r="L3" i="18" s="1"/>
  <c r="M3" i="18" s="1"/>
  <c r="M4" i="18" s="1"/>
  <c r="J3" i="12"/>
  <c r="K3" i="12" s="1"/>
  <c r="I4" i="12"/>
  <c r="H4" i="12"/>
  <c r="K4" i="1"/>
  <c r="K27" i="1" s="1"/>
  <c r="J4" i="1"/>
  <c r="J5" i="1" s="1"/>
  <c r="A1" i="20"/>
  <c r="J4" i="12" l="1"/>
  <c r="J5" i="12" s="1"/>
  <c r="DF9" i="17"/>
  <c r="DG9" i="17"/>
  <c r="DF13" i="17"/>
  <c r="DG13" i="17"/>
  <c r="DF8" i="17"/>
  <c r="DF12" i="17"/>
  <c r="DA13" i="17"/>
  <c r="CZ5" i="17"/>
  <c r="CZ13" i="17"/>
  <c r="CZ12" i="17"/>
  <c r="CZ9" i="17"/>
  <c r="DA9" i="17"/>
  <c r="CZ8" i="17"/>
  <c r="DE9" i="17"/>
  <c r="DE13" i="17"/>
  <c r="DD8" i="17"/>
  <c r="DD13" i="17"/>
  <c r="DD9" i="17"/>
  <c r="DD12" i="17"/>
  <c r="DM3" i="17"/>
  <c r="DM4" i="17" s="1"/>
  <c r="DT3" i="17"/>
  <c r="DQ3" i="17"/>
  <c r="DQ4" i="17" s="1"/>
  <c r="DL3" i="17"/>
  <c r="DL4" i="17" s="1"/>
  <c r="DK3" i="17"/>
  <c r="DK4" i="17" s="1"/>
  <c r="DJ4" i="17"/>
  <c r="DN3" i="17"/>
  <c r="DN4" i="17" s="1"/>
  <c r="DS3" i="17"/>
  <c r="DS4" i="17" s="1"/>
  <c r="DR3" i="17"/>
  <c r="DR4" i="17" s="1"/>
  <c r="DO3" i="17"/>
  <c r="DO4" i="17" s="1"/>
  <c r="DP3" i="17"/>
  <c r="DP4" i="17" s="1"/>
  <c r="DI9" i="17"/>
  <c r="DI13" i="17"/>
  <c r="DH13" i="17"/>
  <c r="DH9" i="17"/>
  <c r="DH12" i="17"/>
  <c r="DH8" i="17"/>
  <c r="DC9" i="17"/>
  <c r="DC13" i="17"/>
  <c r="DB9" i="17"/>
  <c r="DB13" i="17"/>
  <c r="DB12" i="17"/>
  <c r="DB8" i="17"/>
  <c r="BF3" i="21"/>
  <c r="BF4" i="21" s="1"/>
  <c r="BF7" i="21" s="1"/>
  <c r="BE4" i="21"/>
  <c r="BE7" i="21" s="1"/>
  <c r="BJ3" i="21"/>
  <c r="BI4" i="21"/>
  <c r="BI7" i="21" s="1"/>
  <c r="BL5" i="21"/>
  <c r="BL7" i="21"/>
  <c r="BN3" i="21"/>
  <c r="BM4" i="21"/>
  <c r="BM7" i="21" s="1"/>
  <c r="BQ4" i="21"/>
  <c r="BR3" i="21"/>
  <c r="BV3" i="21"/>
  <c r="S6" i="21"/>
  <c r="N3" i="18"/>
  <c r="O3" i="18" s="1"/>
  <c r="J6" i="12"/>
  <c r="H42" i="1"/>
  <c r="AH6" i="17"/>
  <c r="E42" i="1"/>
  <c r="F42" i="1" s="1"/>
  <c r="L3" i="12"/>
  <c r="L4" i="12" s="1"/>
  <c r="K4" i="12"/>
  <c r="I14" i="12"/>
  <c r="I7" i="12"/>
  <c r="M4" i="1"/>
  <c r="M27" i="1" s="1"/>
  <c r="N3" i="1"/>
  <c r="K4" i="18"/>
  <c r="K6" i="18" s="1"/>
  <c r="L4" i="18"/>
  <c r="M5" i="18"/>
  <c r="N4" i="18"/>
  <c r="J5" i="18"/>
  <c r="H22" i="12"/>
  <c r="H5" i="12"/>
  <c r="I22" i="12"/>
  <c r="H7" i="12"/>
  <c r="H14" i="12"/>
  <c r="J6" i="1"/>
  <c r="G41" i="1" s="1"/>
  <c r="J27" i="1"/>
  <c r="K22" i="12" l="1"/>
  <c r="K7" i="12"/>
  <c r="K14" i="12"/>
  <c r="J22" i="12"/>
  <c r="J7" i="12"/>
  <c r="J14" i="12"/>
  <c r="M3" i="12"/>
  <c r="DL9" i="17"/>
  <c r="DM9" i="17"/>
  <c r="DM13" i="17"/>
  <c r="DL13" i="17"/>
  <c r="DL8" i="17"/>
  <c r="DL12" i="17"/>
  <c r="DQ9" i="17"/>
  <c r="DQ13" i="17"/>
  <c r="DP13" i="17"/>
  <c r="DP9" i="17"/>
  <c r="DP8" i="17"/>
  <c r="DP12" i="17"/>
  <c r="DO9" i="17"/>
  <c r="DN13" i="17"/>
  <c r="DO13" i="17"/>
  <c r="DN9" i="17"/>
  <c r="DN12" i="17"/>
  <c r="DN8" i="17"/>
  <c r="DK9" i="17"/>
  <c r="DJ13" i="17"/>
  <c r="DK13" i="17"/>
  <c r="DJ9" i="17"/>
  <c r="DJ12" i="17"/>
  <c r="DJ8" i="17"/>
  <c r="DJ5" i="17"/>
  <c r="DW3" i="17"/>
  <c r="DW4" i="17" s="1"/>
  <c r="DZ3" i="17"/>
  <c r="DZ4" i="17" s="1"/>
  <c r="DY3" i="17"/>
  <c r="DY4" i="17" s="1"/>
  <c r="ED3" i="17"/>
  <c r="DX3" i="17"/>
  <c r="DX4" i="17" s="1"/>
  <c r="EA3" i="17"/>
  <c r="EA4" i="17" s="1"/>
  <c r="DV3" i="17"/>
  <c r="DV4" i="17" s="1"/>
  <c r="EB3" i="17"/>
  <c r="EB4" i="17" s="1"/>
  <c r="DT4" i="17"/>
  <c r="DU3" i="17"/>
  <c r="DU4" i="17" s="1"/>
  <c r="EC3" i="17"/>
  <c r="EC4" i="17" s="1"/>
  <c r="DR13" i="17"/>
  <c r="DS9" i="17"/>
  <c r="DS13" i="17"/>
  <c r="DR9" i="17"/>
  <c r="DR8" i="17"/>
  <c r="DR12" i="17"/>
  <c r="BW3" i="21"/>
  <c r="CA3" i="21"/>
  <c r="BV4" i="21"/>
  <c r="BS3" i="21"/>
  <c r="BR4" i="21"/>
  <c r="BR7" i="21" s="1"/>
  <c r="BQ7" i="21"/>
  <c r="BQ5" i="21"/>
  <c r="BN4" i="21"/>
  <c r="BN7" i="21" s="1"/>
  <c r="BO3" i="21"/>
  <c r="BK3" i="21"/>
  <c r="BK4" i="21" s="1"/>
  <c r="BK7" i="21" s="1"/>
  <c r="BJ4" i="21"/>
  <c r="BJ7" i="21" s="1"/>
  <c r="H6" i="12"/>
  <c r="N6" i="21"/>
  <c r="J6" i="18"/>
  <c r="M22" i="12"/>
  <c r="H41" i="1"/>
  <c r="X6" i="17"/>
  <c r="E41" i="1"/>
  <c r="F41" i="1" s="1"/>
  <c r="L22" i="12"/>
  <c r="L14" i="12"/>
  <c r="L7" i="12"/>
  <c r="L5" i="12"/>
  <c r="M7" i="12"/>
  <c r="M14" i="12"/>
  <c r="N4" i="1"/>
  <c r="O3" i="1"/>
  <c r="L5" i="18"/>
  <c r="K5" i="18"/>
  <c r="N5" i="18"/>
  <c r="P3" i="18"/>
  <c r="O4" i="18"/>
  <c r="N3" i="12"/>
  <c r="M4" i="12"/>
  <c r="EA13" i="17" l="1"/>
  <c r="DZ9" i="17"/>
  <c r="DZ13" i="17"/>
  <c r="EA9" i="17"/>
  <c r="DZ8" i="17"/>
  <c r="DZ12" i="17"/>
  <c r="DU9" i="17"/>
  <c r="DU13" i="17"/>
  <c r="DT13" i="17"/>
  <c r="DT9" i="17"/>
  <c r="DT5" i="17"/>
  <c r="DT8" i="17"/>
  <c r="DT12" i="17"/>
  <c r="DY9" i="17"/>
  <c r="DY13" i="17"/>
  <c r="DX13" i="17"/>
  <c r="DX9" i="17"/>
  <c r="DX12" i="17"/>
  <c r="DX8" i="17"/>
  <c r="EC9" i="17"/>
  <c r="EC13" i="17"/>
  <c r="EB13" i="17"/>
  <c r="EB9" i="17"/>
  <c r="EB12" i="17"/>
  <c r="EB8" i="17"/>
  <c r="EG3" i="17"/>
  <c r="EG4" i="17" s="1"/>
  <c r="EI3" i="17"/>
  <c r="EI4" i="17" s="1"/>
  <c r="EH3" i="17"/>
  <c r="EH4" i="17" s="1"/>
  <c r="EN3" i="17"/>
  <c r="EL3" i="17"/>
  <c r="EL4" i="17" s="1"/>
  <c r="ED4" i="17"/>
  <c r="EE3" i="17"/>
  <c r="EE4" i="17" s="1"/>
  <c r="EJ3" i="17"/>
  <c r="EJ4" i="17" s="1"/>
  <c r="EM3" i="17"/>
  <c r="EM4" i="17" s="1"/>
  <c r="EK3" i="17"/>
  <c r="EK4" i="17" s="1"/>
  <c r="EF3" i="17"/>
  <c r="EF4" i="17" s="1"/>
  <c r="DV9" i="17"/>
  <c r="DW9" i="17"/>
  <c r="DV13" i="17"/>
  <c r="DW13" i="17"/>
  <c r="DV12" i="17"/>
  <c r="DV8" i="17"/>
  <c r="BT3" i="21"/>
  <c r="BS4" i="21"/>
  <c r="BS7" i="21" s="1"/>
  <c r="BV7" i="21"/>
  <c r="BV5" i="21"/>
  <c r="CB3" i="21"/>
  <c r="CA4" i="21"/>
  <c r="CF3" i="21"/>
  <c r="BP3" i="21"/>
  <c r="BP4" i="21" s="1"/>
  <c r="BP7" i="21" s="1"/>
  <c r="BO4" i="21"/>
  <c r="BO7" i="21" s="1"/>
  <c r="BW4" i="21"/>
  <c r="BW7" i="21" s="1"/>
  <c r="BX3" i="21"/>
  <c r="N27" i="1"/>
  <c r="N5" i="1"/>
  <c r="N6" i="1"/>
  <c r="G43" i="1" s="1"/>
  <c r="O4" i="1"/>
  <c r="O27" i="1" s="1"/>
  <c r="P3" i="1"/>
  <c r="O5" i="18"/>
  <c r="Q3" i="18"/>
  <c r="P4" i="18"/>
  <c r="N4" i="12"/>
  <c r="O3" i="12"/>
  <c r="ED9" i="17" l="1"/>
  <c r="EE9" i="17"/>
  <c r="ED13" i="17"/>
  <c r="EE13" i="17"/>
  <c r="ED8" i="17"/>
  <c r="ED5" i="17"/>
  <c r="ED12" i="17"/>
  <c r="EL9" i="17"/>
  <c r="EM9" i="17"/>
  <c r="EL13" i="17"/>
  <c r="EM13" i="17"/>
  <c r="EL12" i="17"/>
  <c r="EL8" i="17"/>
  <c r="EK9" i="17"/>
  <c r="EK13" i="17"/>
  <c r="EJ13" i="17"/>
  <c r="EJ9" i="17"/>
  <c r="EJ12" i="17"/>
  <c r="EJ8" i="17"/>
  <c r="EQ3" i="17"/>
  <c r="EQ4" i="17" s="1"/>
  <c r="EX3" i="17"/>
  <c r="ER3" i="17"/>
  <c r="ER4" i="17" s="1"/>
  <c r="EP3" i="17"/>
  <c r="EP4" i="17" s="1"/>
  <c r="ES3" i="17"/>
  <c r="ES4" i="17" s="1"/>
  <c r="EW3" i="17"/>
  <c r="EW4" i="17" s="1"/>
  <c r="EN4" i="17"/>
  <c r="ET3" i="17"/>
  <c r="ET4" i="17" s="1"/>
  <c r="EV3" i="17"/>
  <c r="EV4" i="17" s="1"/>
  <c r="EU3" i="17"/>
  <c r="EU4" i="17" s="1"/>
  <c r="EO3" i="17"/>
  <c r="EO4" i="17" s="1"/>
  <c r="EG9" i="17"/>
  <c r="EG13" i="17"/>
  <c r="EF13" i="17"/>
  <c r="EF9" i="17"/>
  <c r="EF8" i="17"/>
  <c r="EF12" i="17"/>
  <c r="EI9" i="17"/>
  <c r="EI13" i="17"/>
  <c r="EH9" i="17"/>
  <c r="EH12" i="17"/>
  <c r="EH13" i="17"/>
  <c r="EH8" i="17"/>
  <c r="BY3" i="21"/>
  <c r="BX4" i="21"/>
  <c r="BX7" i="21" s="1"/>
  <c r="CK3" i="21"/>
  <c r="CG3" i="21"/>
  <c r="CF4" i="21"/>
  <c r="CA7" i="21"/>
  <c r="CA5" i="21"/>
  <c r="CC3" i="21"/>
  <c r="CB4" i="21"/>
  <c r="CB7" i="21" s="1"/>
  <c r="BT4" i="21"/>
  <c r="BT7" i="21" s="1"/>
  <c r="BU3" i="21"/>
  <c r="BU4" i="21" s="1"/>
  <c r="BU7" i="21" s="1"/>
  <c r="X6" i="21"/>
  <c r="L6" i="12"/>
  <c r="L6" i="18"/>
  <c r="O7" i="12"/>
  <c r="H43" i="1"/>
  <c r="AR6" i="17"/>
  <c r="E43" i="1"/>
  <c r="F43" i="1" s="1"/>
  <c r="P4" i="1"/>
  <c r="Q3" i="1"/>
  <c r="P5" i="18"/>
  <c r="R3" i="18"/>
  <c r="Q4" i="18"/>
  <c r="O22" i="12"/>
  <c r="O14" i="12"/>
  <c r="N22" i="12"/>
  <c r="N14" i="12"/>
  <c r="N7" i="12"/>
  <c r="N5" i="12"/>
  <c r="O4" i="12"/>
  <c r="P3" i="12"/>
  <c r="EU9" i="17" l="1"/>
  <c r="ET13" i="17"/>
  <c r="EU13" i="17"/>
  <c r="ET9" i="17"/>
  <c r="ET8" i="17"/>
  <c r="ET12" i="17"/>
  <c r="EP9" i="17"/>
  <c r="EQ9" i="17"/>
  <c r="EP13" i="17"/>
  <c r="EQ13" i="17"/>
  <c r="EP8" i="17"/>
  <c r="EP12" i="17"/>
  <c r="EO9" i="17"/>
  <c r="EO13" i="17"/>
  <c r="EN13" i="17"/>
  <c r="EN9" i="17"/>
  <c r="EN12" i="17"/>
  <c r="EN8" i="17"/>
  <c r="EN5" i="17"/>
  <c r="ER9" i="17"/>
  <c r="ES9" i="17"/>
  <c r="ES13" i="17"/>
  <c r="ER13" i="17"/>
  <c r="ER8" i="17"/>
  <c r="ER12" i="17"/>
  <c r="FA3" i="17"/>
  <c r="FA4" i="17" s="1"/>
  <c r="FH3" i="17"/>
  <c r="FD3" i="17"/>
  <c r="FD4" i="17" s="1"/>
  <c r="FF3" i="17"/>
  <c r="FF4" i="17" s="1"/>
  <c r="EZ3" i="17"/>
  <c r="EZ4" i="17" s="1"/>
  <c r="FB3" i="17"/>
  <c r="FB4" i="17" s="1"/>
  <c r="EY3" i="17"/>
  <c r="EY4" i="17" s="1"/>
  <c r="FC3" i="17"/>
  <c r="FC4" i="17" s="1"/>
  <c r="FG3" i="17"/>
  <c r="FG4" i="17" s="1"/>
  <c r="FE3" i="17"/>
  <c r="FE4" i="17" s="1"/>
  <c r="EX4" i="17"/>
  <c r="EW9" i="17"/>
  <c r="EW13" i="17"/>
  <c r="EV13" i="17"/>
  <c r="EV9" i="17"/>
  <c r="EV12" i="17"/>
  <c r="EV8" i="17"/>
  <c r="CD3" i="21"/>
  <c r="CC4" i="21"/>
  <c r="CC7" i="21" s="1"/>
  <c r="CF5" i="21"/>
  <c r="CF7" i="21"/>
  <c r="CG4" i="21"/>
  <c r="CG7" i="21" s="1"/>
  <c r="CH3" i="21"/>
  <c r="CP3" i="21"/>
  <c r="CK4" i="21"/>
  <c r="CL3" i="21"/>
  <c r="BZ3" i="21"/>
  <c r="BZ4" i="21" s="1"/>
  <c r="BZ7" i="21" s="1"/>
  <c r="BY4" i="21"/>
  <c r="BY7" i="21" s="1"/>
  <c r="Q4" i="1"/>
  <c r="Q27" i="1" s="1"/>
  <c r="R3" i="1"/>
  <c r="P27" i="1"/>
  <c r="P6" i="1"/>
  <c r="G44" i="1" s="1"/>
  <c r="P5" i="1"/>
  <c r="Q5" i="18"/>
  <c r="R4" i="18"/>
  <c r="S3" i="18"/>
  <c r="Q3" i="12"/>
  <c r="P4" i="12"/>
  <c r="U1" i="11"/>
  <c r="C21" i="17"/>
  <c r="D23" i="16"/>
  <c r="F63" i="18" s="1"/>
  <c r="FC9" i="17" l="1"/>
  <c r="FB13" i="17"/>
  <c r="FC13" i="17"/>
  <c r="FB9" i="17"/>
  <c r="FB12" i="17"/>
  <c r="FB8" i="17"/>
  <c r="FK3" i="17"/>
  <c r="FK4" i="17" s="1"/>
  <c r="FR3" i="17"/>
  <c r="FL3" i="17"/>
  <c r="FL4" i="17" s="1"/>
  <c r="FO3" i="17"/>
  <c r="FO4" i="17" s="1"/>
  <c r="FN3" i="17"/>
  <c r="FN4" i="17" s="1"/>
  <c r="FM3" i="17"/>
  <c r="FM4" i="17" s="1"/>
  <c r="FI3" i="17"/>
  <c r="FI4" i="17" s="1"/>
  <c r="FQ3" i="17"/>
  <c r="FQ4" i="17" s="1"/>
  <c r="FJ3" i="17"/>
  <c r="FJ4" i="17" s="1"/>
  <c r="FP3" i="17"/>
  <c r="FP4" i="17" s="1"/>
  <c r="FH4" i="17"/>
  <c r="EZ9" i="17"/>
  <c r="EZ8" i="17"/>
  <c r="FA9" i="17"/>
  <c r="EZ12" i="17"/>
  <c r="FA13" i="17"/>
  <c r="EZ13" i="17"/>
  <c r="FF9" i="17"/>
  <c r="FF13" i="17"/>
  <c r="FG9" i="17"/>
  <c r="FG13" i="17"/>
  <c r="FF8" i="17"/>
  <c r="FF12" i="17"/>
  <c r="EX13" i="17"/>
  <c r="EY9" i="17"/>
  <c r="EY13" i="17"/>
  <c r="EX8" i="17"/>
  <c r="EX9" i="17"/>
  <c r="EX12" i="17"/>
  <c r="EX5" i="17"/>
  <c r="FD9" i="17"/>
  <c r="FE9" i="17"/>
  <c r="FE13" i="17"/>
  <c r="FD8" i="17"/>
  <c r="FD13" i="17"/>
  <c r="FD12" i="17"/>
  <c r="CU3" i="21"/>
  <c r="CP4" i="21"/>
  <c r="CQ3" i="21"/>
  <c r="CH4" i="21"/>
  <c r="CH7" i="21" s="1"/>
  <c r="CI3" i="21"/>
  <c r="CK7" i="21"/>
  <c r="CK5" i="21"/>
  <c r="CL4" i="21"/>
  <c r="CL7" i="21" s="1"/>
  <c r="CM3" i="21"/>
  <c r="CD4" i="21"/>
  <c r="CD7" i="21" s="1"/>
  <c r="CE3" i="21"/>
  <c r="CE4" i="21" s="1"/>
  <c r="CE7" i="21" s="1"/>
  <c r="AC6" i="21"/>
  <c r="N6" i="12"/>
  <c r="M6" i="18"/>
  <c r="Q7" i="12"/>
  <c r="H44" i="1"/>
  <c r="BB6" i="17"/>
  <c r="E44" i="1"/>
  <c r="F44" i="1" s="1"/>
  <c r="R4" i="1"/>
  <c r="S3" i="1"/>
  <c r="R5" i="18"/>
  <c r="T3" i="18"/>
  <c r="S4" i="18"/>
  <c r="Q22" i="12"/>
  <c r="Q14" i="12"/>
  <c r="P22" i="12"/>
  <c r="P7" i="12"/>
  <c r="P5" i="12"/>
  <c r="P14" i="12"/>
  <c r="R3" i="12"/>
  <c r="Q4" i="12"/>
  <c r="FQ9" i="17" l="1"/>
  <c r="FQ13" i="17"/>
  <c r="FP13" i="17"/>
  <c r="FP9" i="17"/>
  <c r="FP12" i="17"/>
  <c r="FP8" i="17"/>
  <c r="FU3" i="17"/>
  <c r="FU4" i="17" s="1"/>
  <c r="GB3" i="17"/>
  <c r="FV3" i="17"/>
  <c r="FV4" i="17" s="1"/>
  <c r="FY3" i="17"/>
  <c r="FY4" i="17" s="1"/>
  <c r="FW3" i="17"/>
  <c r="FW4" i="17" s="1"/>
  <c r="FZ3" i="17"/>
  <c r="FZ4" i="17" s="1"/>
  <c r="FT3" i="17"/>
  <c r="FT4" i="17" s="1"/>
  <c r="FS3" i="17"/>
  <c r="FS4" i="17" s="1"/>
  <c r="FR4" i="17"/>
  <c r="FX3" i="17"/>
  <c r="FX4" i="17" s="1"/>
  <c r="GA3" i="17"/>
  <c r="GA4" i="17" s="1"/>
  <c r="FK9" i="17"/>
  <c r="FJ13" i="17"/>
  <c r="FK13" i="17"/>
  <c r="FJ9" i="17"/>
  <c r="FJ12" i="17"/>
  <c r="FJ8" i="17"/>
  <c r="FN13" i="17"/>
  <c r="FO9" i="17"/>
  <c r="FO13" i="17"/>
  <c r="FN9" i="17"/>
  <c r="FN8" i="17"/>
  <c r="FN12" i="17"/>
  <c r="FI13" i="17"/>
  <c r="FH13" i="17"/>
  <c r="FH5" i="17"/>
  <c r="FH8" i="17"/>
  <c r="FH9" i="17"/>
  <c r="FI9" i="17"/>
  <c r="FH12" i="17"/>
  <c r="FM9" i="17"/>
  <c r="FM13" i="17"/>
  <c r="FL13" i="17"/>
  <c r="FL9" i="17"/>
  <c r="FL8" i="17"/>
  <c r="FL12" i="17"/>
  <c r="CJ3" i="21"/>
  <c r="CJ4" i="21" s="1"/>
  <c r="CJ7" i="21" s="1"/>
  <c r="CI4" i="21"/>
  <c r="CI7" i="21" s="1"/>
  <c r="CQ4" i="21"/>
  <c r="CQ7" i="21" s="1"/>
  <c r="CR3" i="21"/>
  <c r="CP7" i="21"/>
  <c r="CP5" i="21"/>
  <c r="CM4" i="21"/>
  <c r="CM7" i="21" s="1"/>
  <c r="CN3" i="21"/>
  <c r="CZ3" i="21"/>
  <c r="CV3" i="21"/>
  <c r="CU4" i="21"/>
  <c r="S4" i="1"/>
  <c r="S27" i="1" s="1"/>
  <c r="T3" i="1"/>
  <c r="R27" i="1"/>
  <c r="R6" i="1"/>
  <c r="G45" i="1" s="1"/>
  <c r="R5" i="1"/>
  <c r="S5" i="18"/>
  <c r="U3" i="18"/>
  <c r="T4" i="18"/>
  <c r="S3" i="12"/>
  <c r="R4" i="12"/>
  <c r="FY9" i="17" l="1"/>
  <c r="FY13" i="17"/>
  <c r="FX13" i="17"/>
  <c r="FX9" i="17"/>
  <c r="FX12" i="17"/>
  <c r="FX8" i="17"/>
  <c r="FR9" i="17"/>
  <c r="FR13" i="17"/>
  <c r="FS13" i="17"/>
  <c r="FS9" i="17"/>
  <c r="FR8" i="17"/>
  <c r="FR5" i="17"/>
  <c r="FR12" i="17"/>
  <c r="FZ9" i="17"/>
  <c r="FZ13" i="17"/>
  <c r="GA13" i="17"/>
  <c r="GA9" i="17"/>
  <c r="FZ12" i="17"/>
  <c r="FZ8" i="17"/>
  <c r="GE3" i="17"/>
  <c r="GE4" i="17" s="1"/>
  <c r="GL3" i="17"/>
  <c r="GF3" i="17"/>
  <c r="GF4" i="17" s="1"/>
  <c r="GG3" i="17"/>
  <c r="GG4" i="17" s="1"/>
  <c r="GK3" i="17"/>
  <c r="GK4" i="17" s="1"/>
  <c r="GI3" i="17"/>
  <c r="GI4" i="17" s="1"/>
  <c r="GD3" i="17"/>
  <c r="GD4" i="17" s="1"/>
  <c r="GB4" i="17"/>
  <c r="GJ3" i="17"/>
  <c r="GJ4" i="17" s="1"/>
  <c r="GH3" i="17"/>
  <c r="GH4" i="17" s="1"/>
  <c r="GC3" i="17"/>
  <c r="GC4" i="17" s="1"/>
  <c r="FU9" i="17"/>
  <c r="FU13" i="17"/>
  <c r="FT13" i="17"/>
  <c r="FT9" i="17"/>
  <c r="FT8" i="17"/>
  <c r="FT12" i="17"/>
  <c r="FV9" i="17"/>
  <c r="FV13" i="17"/>
  <c r="FW13" i="17"/>
  <c r="FW9" i="17"/>
  <c r="FV8" i="17"/>
  <c r="FV12" i="17"/>
  <c r="CO3" i="21"/>
  <c r="CO4" i="21" s="1"/>
  <c r="CO7" i="21" s="1"/>
  <c r="CN4" i="21"/>
  <c r="CN7" i="21" s="1"/>
  <c r="CS3" i="21"/>
  <c r="CR4" i="21"/>
  <c r="CR7" i="21" s="1"/>
  <c r="CU7" i="21"/>
  <c r="CU5" i="21"/>
  <c r="CW3" i="21"/>
  <c r="CV4" i="21"/>
  <c r="CV7" i="21" s="1"/>
  <c r="DA3" i="21"/>
  <c r="CZ4" i="21"/>
  <c r="DE3" i="21"/>
  <c r="AH6" i="21"/>
  <c r="P6" i="12"/>
  <c r="N6" i="18"/>
  <c r="S7" i="12"/>
  <c r="H45" i="1"/>
  <c r="BL6" i="17"/>
  <c r="E45" i="1"/>
  <c r="F45" i="1" s="1"/>
  <c r="T4" i="1"/>
  <c r="U3" i="1"/>
  <c r="T5" i="18"/>
  <c r="V3" i="18"/>
  <c r="U4" i="18"/>
  <c r="S22" i="12"/>
  <c r="S14" i="12"/>
  <c r="R5" i="12"/>
  <c r="R22" i="12"/>
  <c r="R14" i="12"/>
  <c r="R7" i="12"/>
  <c r="S4" i="12"/>
  <c r="T3" i="12"/>
  <c r="C58" i="9"/>
  <c r="C47" i="9"/>
  <c r="GC9" i="17" l="1"/>
  <c r="GC13" i="17"/>
  <c r="GB13" i="17"/>
  <c r="GB9" i="17"/>
  <c r="GB12" i="17"/>
  <c r="GB8" i="17"/>
  <c r="GB5" i="17"/>
  <c r="GE9" i="17"/>
  <c r="GD9" i="17"/>
  <c r="GD13" i="17"/>
  <c r="GE13" i="17"/>
  <c r="GD8" i="17"/>
  <c r="GD12" i="17"/>
  <c r="GF8" i="17"/>
  <c r="GF13" i="17"/>
  <c r="GF9" i="17"/>
  <c r="GG9" i="17"/>
  <c r="GG13" i="17"/>
  <c r="GF12" i="17"/>
  <c r="GH9" i="17"/>
  <c r="GH13" i="17"/>
  <c r="GI13" i="17"/>
  <c r="GI9" i="17"/>
  <c r="GH8" i="17"/>
  <c r="GH12" i="17"/>
  <c r="GO3" i="17"/>
  <c r="GO4" i="17" s="1"/>
  <c r="GS3" i="17"/>
  <c r="GS4" i="17" s="1"/>
  <c r="GR3" i="17"/>
  <c r="GR4" i="17" s="1"/>
  <c r="GQ3" i="17"/>
  <c r="GQ4" i="17" s="1"/>
  <c r="GV3" i="17"/>
  <c r="GP3" i="17"/>
  <c r="GP4" i="17" s="1"/>
  <c r="GM3" i="17"/>
  <c r="GM4" i="17" s="1"/>
  <c r="GU3" i="17"/>
  <c r="GU4" i="17" s="1"/>
  <c r="GT3" i="17"/>
  <c r="GT4" i="17" s="1"/>
  <c r="GL4" i="17"/>
  <c r="GN3" i="17"/>
  <c r="GN4" i="17" s="1"/>
  <c r="GK9" i="17"/>
  <c r="GK13" i="17"/>
  <c r="GJ13" i="17"/>
  <c r="GJ9" i="17"/>
  <c r="GJ12" i="17"/>
  <c r="GJ8" i="17"/>
  <c r="CX3" i="21"/>
  <c r="CW4" i="21"/>
  <c r="CW7" i="21" s="1"/>
  <c r="DF3" i="21"/>
  <c r="DJ3" i="21"/>
  <c r="DE4" i="21"/>
  <c r="CT3" i="21"/>
  <c r="CT4" i="21" s="1"/>
  <c r="CT7" i="21" s="1"/>
  <c r="CS4" i="21"/>
  <c r="CS7" i="21" s="1"/>
  <c r="CZ5" i="21"/>
  <c r="CZ7" i="21"/>
  <c r="DA4" i="21"/>
  <c r="DA7" i="21" s="1"/>
  <c r="DB3" i="21"/>
  <c r="U4" i="1"/>
  <c r="U27" i="1" s="1"/>
  <c r="V3" i="1"/>
  <c r="T6" i="1"/>
  <c r="G46" i="1" s="1"/>
  <c r="T5" i="1"/>
  <c r="T27" i="1"/>
  <c r="U5" i="18"/>
  <c r="W3" i="18"/>
  <c r="V4" i="18"/>
  <c r="T4" i="12"/>
  <c r="U3" i="12"/>
  <c r="GL9" i="17" l="1"/>
  <c r="GL13" i="17"/>
  <c r="GM13" i="17"/>
  <c r="GM9" i="17"/>
  <c r="GL8" i="17"/>
  <c r="GL5" i="17"/>
  <c r="GL12" i="17"/>
  <c r="GP9" i="17"/>
  <c r="GP13" i="17"/>
  <c r="GQ13" i="17"/>
  <c r="GP8" i="17"/>
  <c r="GQ9" i="17"/>
  <c r="GP12" i="17"/>
  <c r="GT9" i="17"/>
  <c r="GT13" i="17"/>
  <c r="GU13" i="17"/>
  <c r="GU9" i="17"/>
  <c r="GT8" i="17"/>
  <c r="GT12" i="17"/>
  <c r="GY3" i="17"/>
  <c r="GY4" i="17" s="1"/>
  <c r="HB3" i="17"/>
  <c r="HB4" i="17" s="1"/>
  <c r="HA3" i="17"/>
  <c r="HA4" i="17" s="1"/>
  <c r="HF3" i="17"/>
  <c r="GZ3" i="17"/>
  <c r="GZ4" i="17" s="1"/>
  <c r="HC3" i="17"/>
  <c r="HC4" i="17" s="1"/>
  <c r="HE3" i="17"/>
  <c r="HE4" i="17" s="1"/>
  <c r="GX3" i="17"/>
  <c r="GX4" i="17" s="1"/>
  <c r="GW3" i="17"/>
  <c r="GW4" i="17" s="1"/>
  <c r="GV4" i="17"/>
  <c r="HD3" i="17"/>
  <c r="HD4" i="17" s="1"/>
  <c r="GO9" i="17"/>
  <c r="GO13" i="17"/>
  <c r="GN13" i="17"/>
  <c r="GN9" i="17"/>
  <c r="GN12" i="17"/>
  <c r="GN8" i="17"/>
  <c r="GS13" i="17"/>
  <c r="GR13" i="17"/>
  <c r="GR12" i="17"/>
  <c r="GS9" i="17"/>
  <c r="GR9" i="17"/>
  <c r="GR8" i="17"/>
  <c r="DE5" i="21"/>
  <c r="DE7" i="21"/>
  <c r="DK3" i="21"/>
  <c r="DO3" i="21"/>
  <c r="DJ4" i="21"/>
  <c r="DB4" i="21"/>
  <c r="DB7" i="21" s="1"/>
  <c r="DC3" i="21"/>
  <c r="DF4" i="21"/>
  <c r="DF7" i="21" s="1"/>
  <c r="DG3" i="21"/>
  <c r="CX4" i="21"/>
  <c r="CX7" i="21" s="1"/>
  <c r="CY3" i="21"/>
  <c r="CY4" i="21" s="1"/>
  <c r="CY7" i="21" s="1"/>
  <c r="AM6" i="21"/>
  <c r="R6" i="12"/>
  <c r="O6" i="18"/>
  <c r="U7" i="12"/>
  <c r="H46" i="1"/>
  <c r="BV6" i="17"/>
  <c r="E46" i="1"/>
  <c r="F46" i="1" s="1"/>
  <c r="W3" i="1"/>
  <c r="V4" i="1"/>
  <c r="V5" i="18"/>
  <c r="W4" i="18"/>
  <c r="X3" i="18"/>
  <c r="U22" i="12"/>
  <c r="U14" i="12"/>
  <c r="T22" i="12"/>
  <c r="T14" i="12"/>
  <c r="T7" i="12"/>
  <c r="T5" i="12"/>
  <c r="U4" i="12"/>
  <c r="V3" i="12"/>
  <c r="HA9" i="17" l="1"/>
  <c r="HA13" i="17"/>
  <c r="GZ13" i="17"/>
  <c r="GZ9" i="17"/>
  <c r="GZ12" i="17"/>
  <c r="GZ8" i="17"/>
  <c r="GY9" i="17"/>
  <c r="GX9" i="17"/>
  <c r="GX13" i="17"/>
  <c r="GY13" i="17"/>
  <c r="GX8" i="17"/>
  <c r="GX12" i="17"/>
  <c r="HF4" i="17"/>
  <c r="HJ3" i="17"/>
  <c r="HJ4" i="17" s="1"/>
  <c r="HI3" i="17"/>
  <c r="HI4" i="17" s="1"/>
  <c r="HP3" i="17"/>
  <c r="HM3" i="17"/>
  <c r="HM4" i="17" s="1"/>
  <c r="HO3" i="17"/>
  <c r="HO4" i="17" s="1"/>
  <c r="HK3" i="17"/>
  <c r="HK4" i="17" s="1"/>
  <c r="HH3" i="17"/>
  <c r="HH4" i="17" s="1"/>
  <c r="HL3" i="17"/>
  <c r="HL4" i="17" s="1"/>
  <c r="HG3" i="17"/>
  <c r="HG4" i="17" s="1"/>
  <c r="HN3" i="17"/>
  <c r="HN4" i="17" s="1"/>
  <c r="HE9" i="17"/>
  <c r="HE13" i="17"/>
  <c r="HD13" i="17"/>
  <c r="HD9" i="17"/>
  <c r="HD8" i="17"/>
  <c r="HD12" i="17"/>
  <c r="GW9" i="17"/>
  <c r="GW13" i="17"/>
  <c r="GV13" i="17"/>
  <c r="GV9" i="17"/>
  <c r="GV12" i="17"/>
  <c r="GV8" i="17"/>
  <c r="GV5" i="17"/>
  <c r="HB9" i="17"/>
  <c r="HB13" i="17"/>
  <c r="HC13" i="17"/>
  <c r="HC9" i="17"/>
  <c r="HB8" i="17"/>
  <c r="HB12" i="17"/>
  <c r="DC4" i="21"/>
  <c r="DC7" i="21" s="1"/>
  <c r="DD3" i="21"/>
  <c r="DD4" i="21" s="1"/>
  <c r="DD7" i="21" s="1"/>
  <c r="DJ7" i="21"/>
  <c r="DJ5" i="21"/>
  <c r="DT3" i="21"/>
  <c r="DO4" i="21"/>
  <c r="DP3" i="21"/>
  <c r="DK4" i="21"/>
  <c r="DK7" i="21" s="1"/>
  <c r="DL3" i="21"/>
  <c r="DG4" i="21"/>
  <c r="DG7" i="21" s="1"/>
  <c r="DH3" i="21"/>
  <c r="W4" i="1"/>
  <c r="W27" i="1" s="1"/>
  <c r="X3" i="1"/>
  <c r="V27" i="1"/>
  <c r="V6" i="1"/>
  <c r="G47" i="1" s="1"/>
  <c r="V5" i="1"/>
  <c r="W5" i="18"/>
  <c r="Y3" i="18"/>
  <c r="X4" i="18"/>
  <c r="V4" i="12"/>
  <c r="W3" i="12"/>
  <c r="HM9" i="17" l="1"/>
  <c r="HM13" i="17"/>
  <c r="HL13" i="17"/>
  <c r="HL9" i="17"/>
  <c r="HL12" i="17"/>
  <c r="HL8" i="17"/>
  <c r="HF9" i="17"/>
  <c r="HF13" i="17"/>
  <c r="HG13" i="17"/>
  <c r="HG9" i="17"/>
  <c r="HF8" i="17"/>
  <c r="HF12" i="17"/>
  <c r="HF5" i="17"/>
  <c r="HH9" i="17"/>
  <c r="HI13" i="17"/>
  <c r="HI9" i="17"/>
  <c r="HH13" i="17"/>
  <c r="HH12" i="17"/>
  <c r="HH8" i="17"/>
  <c r="HY3" i="17"/>
  <c r="HY4" i="17" s="1"/>
  <c r="HP4" i="17"/>
  <c r="HW3" i="17"/>
  <c r="HW4" i="17" s="1"/>
  <c r="HR3" i="17"/>
  <c r="HR4" i="17" s="1"/>
  <c r="HZ3" i="17"/>
  <c r="HV3" i="17"/>
  <c r="HV4" i="17" s="1"/>
  <c r="HT3" i="17"/>
  <c r="HT4" i="17" s="1"/>
  <c r="HX3" i="17"/>
  <c r="HX4" i="17" s="1"/>
  <c r="HU3" i="17"/>
  <c r="HU4" i="17" s="1"/>
  <c r="HQ3" i="17"/>
  <c r="HQ4" i="17" s="1"/>
  <c r="HS3" i="17"/>
  <c r="HS4" i="17" s="1"/>
  <c r="HJ9" i="17"/>
  <c r="HJ13" i="17"/>
  <c r="HK13" i="17"/>
  <c r="HK9" i="17"/>
  <c r="HJ8" i="17"/>
  <c r="HJ12" i="17"/>
  <c r="HN9" i="17"/>
  <c r="HN13" i="17"/>
  <c r="HO13" i="17"/>
  <c r="HO9" i="17"/>
  <c r="HN8" i="17"/>
  <c r="HN12" i="17"/>
  <c r="DO7" i="21"/>
  <c r="DO5" i="21"/>
  <c r="DU3" i="21"/>
  <c r="DT4" i="21"/>
  <c r="DY3" i="21"/>
  <c r="DP4" i="21"/>
  <c r="DP7" i="21" s="1"/>
  <c r="DQ3" i="21"/>
  <c r="DH4" i="21"/>
  <c r="DH7" i="21" s="1"/>
  <c r="DI3" i="21"/>
  <c r="DI4" i="21" s="1"/>
  <c r="DI7" i="21" s="1"/>
  <c r="DM3" i="21"/>
  <c r="DL4" i="21"/>
  <c r="DL7" i="21" s="1"/>
  <c r="AR6" i="21"/>
  <c r="T6" i="12"/>
  <c r="P6" i="18"/>
  <c r="W7" i="12"/>
  <c r="H47" i="1"/>
  <c r="CF6" i="17"/>
  <c r="E47" i="1"/>
  <c r="F47" i="1" s="1"/>
  <c r="X4" i="1"/>
  <c r="Y3" i="1"/>
  <c r="X5" i="18"/>
  <c r="Z3" i="18"/>
  <c r="Y4" i="18"/>
  <c r="W22" i="12"/>
  <c r="W14" i="12"/>
  <c r="V22" i="12"/>
  <c r="V14" i="12"/>
  <c r="V7" i="12"/>
  <c r="V5" i="12"/>
  <c r="W4" i="12"/>
  <c r="X3" i="12"/>
  <c r="D17" i="3"/>
  <c r="E17" i="3"/>
  <c r="F17" i="3"/>
  <c r="G17" i="3"/>
  <c r="C17" i="3"/>
  <c r="HT9" i="17" l="1"/>
  <c r="HU9" i="17"/>
  <c r="HU13" i="17"/>
  <c r="HT13" i="17"/>
  <c r="HT12" i="17"/>
  <c r="HT8" i="17"/>
  <c r="HV13" i="17"/>
  <c r="HW13" i="17"/>
  <c r="HW9" i="17"/>
  <c r="HV9" i="17"/>
  <c r="HV8" i="17"/>
  <c r="HV12" i="17"/>
  <c r="HP13" i="17"/>
  <c r="HP9" i="17"/>
  <c r="HQ9" i="17"/>
  <c r="HQ13" i="17"/>
  <c r="HP12" i="17"/>
  <c r="HP8" i="17"/>
  <c r="HP5" i="17"/>
  <c r="IC3" i="17"/>
  <c r="IC4" i="17" s="1"/>
  <c r="IF3" i="17"/>
  <c r="IF4" i="17" s="1"/>
  <c r="IE3" i="17"/>
  <c r="IE4" i="17" s="1"/>
  <c r="ID3" i="17"/>
  <c r="ID4" i="17" s="1"/>
  <c r="IJ3" i="17"/>
  <c r="IG3" i="17"/>
  <c r="IG4" i="17" s="1"/>
  <c r="HZ4" i="17"/>
  <c r="IA3" i="17"/>
  <c r="IA4" i="17" s="1"/>
  <c r="II3" i="17"/>
  <c r="II4" i="17" s="1"/>
  <c r="IH3" i="17"/>
  <c r="IH4" i="17" s="1"/>
  <c r="IB3" i="17"/>
  <c r="IB4" i="17" s="1"/>
  <c r="HX9" i="17"/>
  <c r="HY9" i="17"/>
  <c r="HY13" i="17"/>
  <c r="HX8" i="17"/>
  <c r="HX13" i="17"/>
  <c r="HX12" i="17"/>
  <c r="HR9" i="17"/>
  <c r="HR13" i="17"/>
  <c r="HS13" i="17"/>
  <c r="HS9" i="17"/>
  <c r="HR12" i="17"/>
  <c r="HR8" i="17"/>
  <c r="ED3" i="21"/>
  <c r="DY4" i="21"/>
  <c r="DZ3" i="21"/>
  <c r="DQ4" i="21"/>
  <c r="DQ7" i="21" s="1"/>
  <c r="DR3" i="21"/>
  <c r="DT7" i="21"/>
  <c r="DT5" i="21"/>
  <c r="DU4" i="21"/>
  <c r="DU7" i="21" s="1"/>
  <c r="DV3" i="21"/>
  <c r="DM4" i="21"/>
  <c r="DM7" i="21" s="1"/>
  <c r="DN3" i="21"/>
  <c r="DN4" i="21" s="1"/>
  <c r="DN7" i="21" s="1"/>
  <c r="X27" i="1"/>
  <c r="X5" i="1"/>
  <c r="X6" i="1"/>
  <c r="G48" i="1" s="1"/>
  <c r="Y4" i="1"/>
  <c r="Y27" i="1" s="1"/>
  <c r="Z3" i="1"/>
  <c r="Y5" i="18"/>
  <c r="AA3" i="18"/>
  <c r="Z4" i="18"/>
  <c r="Y3" i="12"/>
  <c r="X4" i="12"/>
  <c r="C60" i="9"/>
  <c r="IC9" i="17" l="1"/>
  <c r="IC13" i="17"/>
  <c r="IB13" i="17"/>
  <c r="IB9" i="17"/>
  <c r="IB8" i="17"/>
  <c r="IB12" i="17"/>
  <c r="HZ9" i="17"/>
  <c r="HZ13" i="17"/>
  <c r="IA13" i="17"/>
  <c r="IA9" i="17"/>
  <c r="HZ5" i="17"/>
  <c r="HZ8" i="17"/>
  <c r="HZ12" i="17"/>
  <c r="IH9" i="17"/>
  <c r="IH13" i="17"/>
  <c r="II13" i="17"/>
  <c r="II9" i="17"/>
  <c r="IH8" i="17"/>
  <c r="IH12" i="17"/>
  <c r="IG9" i="17"/>
  <c r="IG13" i="17"/>
  <c r="IF13" i="17"/>
  <c r="IF9" i="17"/>
  <c r="IF12" i="17"/>
  <c r="IF8" i="17"/>
  <c r="IS3" i="17"/>
  <c r="IS4" i="17" s="1"/>
  <c r="IQ3" i="17"/>
  <c r="IQ4" i="17" s="1"/>
  <c r="IM3" i="17"/>
  <c r="IM4" i="17" s="1"/>
  <c r="IT3" i="17"/>
  <c r="IL3" i="17"/>
  <c r="IL4" i="17" s="1"/>
  <c r="IJ4" i="17"/>
  <c r="IP3" i="17"/>
  <c r="IP4" i="17" s="1"/>
  <c r="IR3" i="17"/>
  <c r="IR4" i="17" s="1"/>
  <c r="IN3" i="17"/>
  <c r="IN4" i="17" s="1"/>
  <c r="IK3" i="17"/>
  <c r="IK4" i="17" s="1"/>
  <c r="IO3" i="17"/>
  <c r="IO4" i="17" s="1"/>
  <c r="ID9" i="17"/>
  <c r="ID13" i="17"/>
  <c r="IE13" i="17"/>
  <c r="ID12" i="17"/>
  <c r="IE9" i="17"/>
  <c r="ID8" i="17"/>
  <c r="DR4" i="21"/>
  <c r="DR7" i="21" s="1"/>
  <c r="DS3" i="21"/>
  <c r="DS4" i="21" s="1"/>
  <c r="DS7" i="21" s="1"/>
  <c r="EA3" i="21"/>
  <c r="DZ4" i="21"/>
  <c r="DZ7" i="21" s="1"/>
  <c r="DY7" i="21"/>
  <c r="DY5" i="21"/>
  <c r="DV4" i="21"/>
  <c r="DV7" i="21" s="1"/>
  <c r="DW3" i="21"/>
  <c r="EI3" i="21"/>
  <c r="ED4" i="21"/>
  <c r="EE3" i="21"/>
  <c r="AW6" i="21"/>
  <c r="V6" i="12"/>
  <c r="Q6" i="18"/>
  <c r="Y7" i="12"/>
  <c r="H48" i="1"/>
  <c r="CP6" i="17"/>
  <c r="E48" i="1"/>
  <c r="F48" i="1" s="1"/>
  <c r="AA3" i="1"/>
  <c r="Z4" i="1"/>
  <c r="Z5" i="18"/>
  <c r="AB3" i="18"/>
  <c r="AA4" i="18"/>
  <c r="Y22" i="12"/>
  <c r="Y14" i="12"/>
  <c r="X5" i="12"/>
  <c r="X14" i="12"/>
  <c r="X22" i="12"/>
  <c r="X7" i="12"/>
  <c r="Z3" i="12"/>
  <c r="Y4" i="12"/>
  <c r="C59" i="9"/>
  <c r="A1" i="3"/>
  <c r="IK9" i="17" l="1"/>
  <c r="IK13" i="17"/>
  <c r="IJ13" i="17"/>
  <c r="IJ9" i="17"/>
  <c r="IJ8" i="17"/>
  <c r="IJ12" i="17"/>
  <c r="IJ5" i="17"/>
  <c r="IO9" i="17"/>
  <c r="IO13" i="17"/>
  <c r="IN13" i="17"/>
  <c r="IN9" i="17"/>
  <c r="IN8" i="17"/>
  <c r="IN12" i="17"/>
  <c r="IL9" i="17"/>
  <c r="IL13" i="17"/>
  <c r="IM13" i="17"/>
  <c r="IM9" i="17"/>
  <c r="IL8" i="17"/>
  <c r="IL12" i="17"/>
  <c r="IR9" i="17"/>
  <c r="IS9" i="17"/>
  <c r="IS13" i="17"/>
  <c r="IR13" i="17"/>
  <c r="IR8" i="17"/>
  <c r="IR12" i="17"/>
  <c r="IW3" i="17"/>
  <c r="IW4" i="17" s="1"/>
  <c r="IY3" i="17"/>
  <c r="IY4" i="17" s="1"/>
  <c r="JD3" i="17"/>
  <c r="IX3" i="17"/>
  <c r="IX4" i="17" s="1"/>
  <c r="JA3" i="17"/>
  <c r="JA4" i="17" s="1"/>
  <c r="IZ3" i="17"/>
  <c r="IZ4" i="17" s="1"/>
  <c r="IV3" i="17"/>
  <c r="IV4" i="17" s="1"/>
  <c r="JB3" i="17"/>
  <c r="JB4" i="17" s="1"/>
  <c r="IT4" i="17"/>
  <c r="JC3" i="17"/>
  <c r="JC4" i="17" s="1"/>
  <c r="IU3" i="17"/>
  <c r="IU4" i="17" s="1"/>
  <c r="IP9" i="17"/>
  <c r="IP13" i="17"/>
  <c r="IQ13" i="17"/>
  <c r="IQ9" i="17"/>
  <c r="IP12" i="17"/>
  <c r="IP8" i="17"/>
  <c r="DW4" i="21"/>
  <c r="DW7" i="21" s="1"/>
  <c r="DX3" i="21"/>
  <c r="DX4" i="21" s="1"/>
  <c r="DX7" i="21" s="1"/>
  <c r="EE4" i="21"/>
  <c r="EE7" i="21" s="1"/>
  <c r="EF3" i="21"/>
  <c r="EB3" i="21"/>
  <c r="EA4" i="21"/>
  <c r="EA7" i="21" s="1"/>
  <c r="ED5" i="21"/>
  <c r="ED7" i="21"/>
  <c r="EJ3" i="21"/>
  <c r="EN3" i="21"/>
  <c r="EI4" i="21"/>
  <c r="Z27" i="1"/>
  <c r="Z5" i="1"/>
  <c r="Z6" i="1"/>
  <c r="E49" i="1" s="1"/>
  <c r="F49" i="1" s="1"/>
  <c r="AA4" i="1"/>
  <c r="AA27" i="1" s="1"/>
  <c r="AB3" i="1"/>
  <c r="AA5" i="18"/>
  <c r="AC3" i="18"/>
  <c r="AB4" i="18"/>
  <c r="AA3" i="12"/>
  <c r="Z4" i="12"/>
  <c r="IW13" i="17" l="1"/>
  <c r="IV13" i="17"/>
  <c r="IV8" i="17"/>
  <c r="IV12" i="17"/>
  <c r="IV9" i="17"/>
  <c r="IW9" i="17"/>
  <c r="JG3" i="17"/>
  <c r="JG4" i="17" s="1"/>
  <c r="JH3" i="17"/>
  <c r="JH4" i="17" s="1"/>
  <c r="JN3" i="17"/>
  <c r="JJ3" i="17"/>
  <c r="JJ4" i="17" s="1"/>
  <c r="JI3" i="17"/>
  <c r="JI4" i="17" s="1"/>
  <c r="JL3" i="17"/>
  <c r="JL4" i="17" s="1"/>
  <c r="JD4" i="17"/>
  <c r="JE3" i="17"/>
  <c r="JE4" i="17" s="1"/>
  <c r="JM3" i="17"/>
  <c r="JM4" i="17" s="1"/>
  <c r="JK3" i="17"/>
  <c r="JK4" i="17" s="1"/>
  <c r="JF3" i="17"/>
  <c r="JF4" i="17" s="1"/>
  <c r="IZ9" i="17"/>
  <c r="JA9" i="17"/>
  <c r="JA13" i="17"/>
  <c r="IZ8" i="17"/>
  <c r="IZ13" i="17"/>
  <c r="IZ12" i="17"/>
  <c r="IU9" i="17"/>
  <c r="IT9" i="17"/>
  <c r="IT8" i="17"/>
  <c r="IT13" i="17"/>
  <c r="IT12" i="17"/>
  <c r="IU13" i="17"/>
  <c r="IT5" i="17"/>
  <c r="JC9" i="17"/>
  <c r="JB9" i="17"/>
  <c r="JB13" i="17"/>
  <c r="JC13" i="17"/>
  <c r="JB8" i="17"/>
  <c r="JB12" i="17"/>
  <c r="IY13" i="17"/>
  <c r="IX8" i="17"/>
  <c r="IY9" i="17"/>
  <c r="IX9" i="17"/>
  <c r="IX13" i="17"/>
  <c r="IX12" i="17"/>
  <c r="EC3" i="21"/>
  <c r="EC4" i="21" s="1"/>
  <c r="EC7" i="21" s="1"/>
  <c r="EB4" i="21"/>
  <c r="EB7" i="21" s="1"/>
  <c r="EF4" i="21"/>
  <c r="EF7" i="21" s="1"/>
  <c r="EG3" i="21"/>
  <c r="EI7" i="21"/>
  <c r="EI5" i="21"/>
  <c r="ES3" i="21"/>
  <c r="EO3" i="21"/>
  <c r="EN4" i="21"/>
  <c r="EK3" i="21"/>
  <c r="EJ4" i="21"/>
  <c r="EJ7" i="21" s="1"/>
  <c r="AA7" i="12"/>
  <c r="G49" i="1"/>
  <c r="AB4" i="1"/>
  <c r="AC3" i="1"/>
  <c r="AB5" i="18"/>
  <c r="AD3" i="18"/>
  <c r="AC4" i="18"/>
  <c r="AA22" i="12"/>
  <c r="AA14" i="12"/>
  <c r="Z22" i="12"/>
  <c r="Z14" i="12"/>
  <c r="Z7" i="12"/>
  <c r="Z5" i="12"/>
  <c r="AB3" i="12"/>
  <c r="AA4" i="12"/>
  <c r="JJ9" i="17" l="1"/>
  <c r="JJ13" i="17"/>
  <c r="JK13" i="17"/>
  <c r="JK9" i="17"/>
  <c r="JJ8" i="17"/>
  <c r="JJ12" i="17"/>
  <c r="JF9" i="17"/>
  <c r="JF13" i="17"/>
  <c r="JG13" i="17"/>
  <c r="JG9" i="17"/>
  <c r="JF12" i="17"/>
  <c r="JF8" i="17"/>
  <c r="JE13" i="17"/>
  <c r="JE9" i="17"/>
  <c r="JD13" i="17"/>
  <c r="JD9" i="17"/>
  <c r="JD12" i="17"/>
  <c r="JD5" i="17"/>
  <c r="JD8" i="17"/>
  <c r="JQ3" i="17"/>
  <c r="JQ4" i="17" s="1"/>
  <c r="JW3" i="17"/>
  <c r="JW4" i="17" s="1"/>
  <c r="JO3" i="17"/>
  <c r="JO4" i="17" s="1"/>
  <c r="JT3" i="17"/>
  <c r="JT4" i="17" s="1"/>
  <c r="JS3" i="17"/>
  <c r="JS4" i="17" s="1"/>
  <c r="JX3" i="17"/>
  <c r="JR3" i="17"/>
  <c r="JR4" i="17" s="1"/>
  <c r="JV3" i="17"/>
  <c r="JV4" i="17" s="1"/>
  <c r="JP3" i="17"/>
  <c r="JP4" i="17" s="1"/>
  <c r="JN4" i="17"/>
  <c r="JU3" i="17"/>
  <c r="JU4" i="17" s="1"/>
  <c r="JM9" i="17"/>
  <c r="JM13" i="17"/>
  <c r="JL13" i="17"/>
  <c r="JL9" i="17"/>
  <c r="JL12" i="17"/>
  <c r="JL8" i="17"/>
  <c r="JH9" i="17"/>
  <c r="JI9" i="17"/>
  <c r="JI13" i="17"/>
  <c r="JH12" i="17"/>
  <c r="JH13" i="17"/>
  <c r="JH8" i="17"/>
  <c r="ET3" i="21"/>
  <c r="EX3" i="21"/>
  <c r="ES4" i="21"/>
  <c r="EP3" i="21"/>
  <c r="EO4" i="21"/>
  <c r="EO7" i="21" s="1"/>
  <c r="EG4" i="21"/>
  <c r="EG7" i="21" s="1"/>
  <c r="EH3" i="21"/>
  <c r="EH4" i="21" s="1"/>
  <c r="EH7" i="21" s="1"/>
  <c r="EK4" i="21"/>
  <c r="EK7" i="21" s="1"/>
  <c r="EL3" i="21"/>
  <c r="EN5" i="21"/>
  <c r="EN7" i="21"/>
  <c r="BB6" i="21"/>
  <c r="X6" i="12"/>
  <c r="R6" i="18"/>
  <c r="H49" i="1"/>
  <c r="CZ6" i="17"/>
  <c r="AD3" i="1"/>
  <c r="AC4" i="1"/>
  <c r="AC27" i="1" s="1"/>
  <c r="AB6" i="1"/>
  <c r="G50" i="1" s="1"/>
  <c r="AB5" i="1"/>
  <c r="AB27" i="1"/>
  <c r="AC5" i="18"/>
  <c r="AE3" i="18"/>
  <c r="AD4" i="18"/>
  <c r="AB4" i="12"/>
  <c r="AC3" i="12"/>
  <c r="JN9" i="17" l="1"/>
  <c r="JN13" i="17"/>
  <c r="JO13" i="17"/>
  <c r="JO9" i="17"/>
  <c r="JN5" i="17"/>
  <c r="JN12" i="17"/>
  <c r="JN8" i="17"/>
  <c r="JX4" i="17"/>
  <c r="KC3" i="17"/>
  <c r="KC4" i="17" s="1"/>
  <c r="KH3" i="17"/>
  <c r="KB3" i="17"/>
  <c r="KB4" i="17" s="1"/>
  <c r="KE3" i="17"/>
  <c r="KE4" i="17" s="1"/>
  <c r="KA3" i="17"/>
  <c r="KA4" i="17" s="1"/>
  <c r="KD3" i="17"/>
  <c r="KD4" i="17" s="1"/>
  <c r="JY3" i="17"/>
  <c r="JY4" i="17" s="1"/>
  <c r="KG3" i="17"/>
  <c r="KG4" i="17" s="1"/>
  <c r="JZ3" i="17"/>
  <c r="JZ4" i="17" s="1"/>
  <c r="KF3" i="17"/>
  <c r="KF4" i="17" s="1"/>
  <c r="JV13" i="17"/>
  <c r="JW13" i="17"/>
  <c r="JW9" i="17"/>
  <c r="JV9" i="17"/>
  <c r="JV8" i="17"/>
  <c r="JV12" i="17"/>
  <c r="JT13" i="17"/>
  <c r="JT9" i="17"/>
  <c r="JU13" i="17"/>
  <c r="JU9" i="17"/>
  <c r="JT8" i="17"/>
  <c r="JT12" i="17"/>
  <c r="JS9" i="17"/>
  <c r="JR9" i="17"/>
  <c r="JR13" i="17"/>
  <c r="JS13" i="17"/>
  <c r="JR12" i="17"/>
  <c r="JR8" i="17"/>
  <c r="JP9" i="17"/>
  <c r="JQ9" i="17"/>
  <c r="JQ13" i="17"/>
  <c r="JP13" i="17"/>
  <c r="JP8" i="17"/>
  <c r="JP12" i="17"/>
  <c r="EP4" i="21"/>
  <c r="EP7" i="21" s="1"/>
  <c r="EQ3" i="21"/>
  <c r="ES7" i="21"/>
  <c r="ES5" i="21"/>
  <c r="FC3" i="21"/>
  <c r="EX4" i="21"/>
  <c r="EY3" i="21"/>
  <c r="EL4" i="21"/>
  <c r="EL7" i="21" s="1"/>
  <c r="EM3" i="21"/>
  <c r="EM4" i="21" s="1"/>
  <c r="EM7" i="21" s="1"/>
  <c r="ET4" i="21"/>
  <c r="ET7" i="21" s="1"/>
  <c r="EU3" i="21"/>
  <c r="BG6" i="21"/>
  <c r="Z6" i="12"/>
  <c r="S6" i="18"/>
  <c r="AC7" i="12"/>
  <c r="H50" i="1"/>
  <c r="DJ6" i="17"/>
  <c r="E50" i="1"/>
  <c r="F50" i="1" s="1"/>
  <c r="AE3" i="1"/>
  <c r="AD4" i="1"/>
  <c r="AD5" i="18"/>
  <c r="AF3" i="18"/>
  <c r="AE4" i="18"/>
  <c r="AC22" i="12"/>
  <c r="AC14" i="12"/>
  <c r="AB22" i="12"/>
  <c r="AB14" i="12"/>
  <c r="AB7" i="12"/>
  <c r="AB5" i="12"/>
  <c r="AC4" i="12"/>
  <c r="AD3" i="12"/>
  <c r="KB13" i="17" l="1"/>
  <c r="KC13" i="17"/>
  <c r="KB8" i="17"/>
  <c r="KB9" i="17"/>
  <c r="KC9" i="17"/>
  <c r="KB12" i="17"/>
  <c r="KG9" i="17"/>
  <c r="KF13" i="17"/>
  <c r="KG13" i="17"/>
  <c r="KF9" i="17"/>
  <c r="KF8" i="17"/>
  <c r="KF12" i="17"/>
  <c r="KE9" i="17"/>
  <c r="KD9" i="17"/>
  <c r="KE13" i="17"/>
  <c r="KD13" i="17"/>
  <c r="KD8" i="17"/>
  <c r="KD12" i="17"/>
  <c r="KH4" i="17"/>
  <c r="KN3" i="17"/>
  <c r="KN4" i="17" s="1"/>
  <c r="KI3" i="17"/>
  <c r="KI4" i="17" s="1"/>
  <c r="KR3" i="17"/>
  <c r="KM3" i="17"/>
  <c r="KM4" i="17" s="1"/>
  <c r="KL3" i="17"/>
  <c r="KL4" i="17" s="1"/>
  <c r="KO3" i="17"/>
  <c r="KO4" i="17" s="1"/>
  <c r="KK3" i="17"/>
  <c r="KK4" i="17" s="1"/>
  <c r="KP3" i="17"/>
  <c r="KP4" i="17" s="1"/>
  <c r="KQ3" i="17"/>
  <c r="KQ4" i="17" s="1"/>
  <c r="KJ3" i="17"/>
  <c r="KJ4" i="17" s="1"/>
  <c r="JZ9" i="17"/>
  <c r="KA13" i="17"/>
  <c r="JZ13" i="17"/>
  <c r="KA9" i="17"/>
  <c r="JZ8" i="17"/>
  <c r="JZ12" i="17"/>
  <c r="JX9" i="17"/>
  <c r="JY9" i="17"/>
  <c r="JX5" i="17"/>
  <c r="JY13" i="17"/>
  <c r="JX13" i="17"/>
  <c r="JX8" i="17"/>
  <c r="JX12" i="17"/>
  <c r="EX5" i="21"/>
  <c r="EX7" i="21"/>
  <c r="FD3" i="21"/>
  <c r="FC4" i="21"/>
  <c r="FH3" i="21"/>
  <c r="EZ3" i="21"/>
  <c r="EY4" i="21"/>
  <c r="EY7" i="21" s="1"/>
  <c r="EU4" i="21"/>
  <c r="EU7" i="21" s="1"/>
  <c r="EV3" i="21"/>
  <c r="ER3" i="21"/>
  <c r="ER4" i="21" s="1"/>
  <c r="ER7" i="21" s="1"/>
  <c r="EQ4" i="21"/>
  <c r="EQ7" i="21" s="1"/>
  <c r="AD6" i="1"/>
  <c r="G51" i="1" s="1"/>
  <c r="AD5" i="1"/>
  <c r="AD27" i="1"/>
  <c r="AF3" i="1"/>
  <c r="AE4" i="1"/>
  <c r="AE27" i="1" s="1"/>
  <c r="AE5" i="18"/>
  <c r="AG3" i="18"/>
  <c r="AF4" i="18"/>
  <c r="AD4" i="12"/>
  <c r="AE3" i="12"/>
  <c r="KU3" i="17" l="1"/>
  <c r="KU4" i="17" s="1"/>
  <c r="LB3" i="17"/>
  <c r="KV3" i="17"/>
  <c r="KV4" i="17" s="1"/>
  <c r="KY3" i="17"/>
  <c r="KY4" i="17" s="1"/>
  <c r="KX3" i="17"/>
  <c r="KX4" i="17" s="1"/>
  <c r="KW3" i="17"/>
  <c r="KW4" i="17" s="1"/>
  <c r="KS3" i="17"/>
  <c r="KS4" i="17" s="1"/>
  <c r="LA3" i="17"/>
  <c r="LA4" i="17" s="1"/>
  <c r="KT3" i="17"/>
  <c r="KT4" i="17" s="1"/>
  <c r="KZ3" i="17"/>
  <c r="KZ4" i="17" s="1"/>
  <c r="KR4" i="17"/>
  <c r="KJ13" i="17"/>
  <c r="KK9" i="17"/>
  <c r="KK13" i="17"/>
  <c r="KJ9" i="17"/>
  <c r="KJ8" i="17"/>
  <c r="KJ12" i="17"/>
  <c r="KL9" i="17"/>
  <c r="KM13" i="17"/>
  <c r="KL13" i="17"/>
  <c r="KM9" i="17"/>
  <c r="KL8" i="17"/>
  <c r="KL12" i="17"/>
  <c r="KN9" i="17"/>
  <c r="KN13" i="17"/>
  <c r="KO9" i="17"/>
  <c r="KO13" i="17"/>
  <c r="KN8" i="17"/>
  <c r="KN12" i="17"/>
  <c r="KQ13" i="17"/>
  <c r="KP13" i="17"/>
  <c r="KQ9" i="17"/>
  <c r="KP9" i="17"/>
  <c r="KP12" i="17"/>
  <c r="KP8" i="17"/>
  <c r="KH9" i="17"/>
  <c r="KI13" i="17"/>
  <c r="KH13" i="17"/>
  <c r="KI9" i="17"/>
  <c r="KH5" i="17"/>
  <c r="KH8" i="17"/>
  <c r="KH12" i="17"/>
  <c r="FI3" i="21"/>
  <c r="FH4" i="21"/>
  <c r="FM3" i="21"/>
  <c r="FC7" i="21"/>
  <c r="FC5" i="21"/>
  <c r="EZ4" i="21"/>
  <c r="EZ7" i="21" s="1"/>
  <c r="FA3" i="21"/>
  <c r="FD4" i="21"/>
  <c r="FD7" i="21" s="1"/>
  <c r="FE3" i="21"/>
  <c r="EW3" i="21"/>
  <c r="EW4" i="21" s="1"/>
  <c r="EW7" i="21" s="1"/>
  <c r="EV4" i="21"/>
  <c r="EV7" i="21" s="1"/>
  <c r="BL6" i="21"/>
  <c r="AB6" i="12"/>
  <c r="T6" i="18"/>
  <c r="AE7" i="12"/>
  <c r="H51" i="1"/>
  <c r="DT6" i="17"/>
  <c r="E51" i="1"/>
  <c r="F51" i="1" s="1"/>
  <c r="AF4" i="1"/>
  <c r="AG3" i="1"/>
  <c r="AF5" i="18"/>
  <c r="AH3" i="18"/>
  <c r="AG4" i="18"/>
  <c r="AE22" i="12"/>
  <c r="AE14" i="12"/>
  <c r="AD22" i="12"/>
  <c r="AD14" i="12"/>
  <c r="AD7" i="12"/>
  <c r="AD5" i="12"/>
  <c r="AE4" i="12"/>
  <c r="AF3" i="12"/>
  <c r="KS9" i="17" l="1"/>
  <c r="KR13" i="17"/>
  <c r="KS13" i="17"/>
  <c r="KR9" i="17"/>
  <c r="KR12" i="17"/>
  <c r="KR5" i="17"/>
  <c r="KR8" i="17"/>
  <c r="KW13" i="17"/>
  <c r="KV9" i="17"/>
  <c r="KW9" i="17"/>
  <c r="KV13" i="17"/>
  <c r="KV12" i="17"/>
  <c r="KV8" i="17"/>
  <c r="KZ13" i="17"/>
  <c r="LA9" i="17"/>
  <c r="LA13" i="17"/>
  <c r="KZ9" i="17"/>
  <c r="KZ8" i="17"/>
  <c r="KZ12" i="17"/>
  <c r="LB4" i="17"/>
  <c r="LG3" i="17"/>
  <c r="LG4" i="17" s="1"/>
  <c r="LK3" i="17"/>
  <c r="LK4" i="17" s="1"/>
  <c r="LF3" i="17"/>
  <c r="LF4" i="17" s="1"/>
  <c r="LI3" i="17"/>
  <c r="LI4" i="17" s="1"/>
  <c r="LE3" i="17"/>
  <c r="LE4" i="17" s="1"/>
  <c r="LL3" i="17"/>
  <c r="LH3" i="17"/>
  <c r="LH4" i="17" s="1"/>
  <c r="LC3" i="17"/>
  <c r="LC4" i="17" s="1"/>
  <c r="LJ3" i="17"/>
  <c r="LJ4" i="17" s="1"/>
  <c r="LD3" i="17"/>
  <c r="LD4" i="17" s="1"/>
  <c r="KT9" i="17"/>
  <c r="KU13" i="17"/>
  <c r="KT13" i="17"/>
  <c r="KU9" i="17"/>
  <c r="KT8" i="17"/>
  <c r="KT12" i="17"/>
  <c r="KX9" i="17"/>
  <c r="KY13" i="17"/>
  <c r="KX13" i="17"/>
  <c r="KY9" i="17"/>
  <c r="KX8" i="17"/>
  <c r="KX12" i="17"/>
  <c r="FB3" i="21"/>
  <c r="FB4" i="21" s="1"/>
  <c r="FB7" i="21" s="1"/>
  <c r="FA4" i="21"/>
  <c r="FA7" i="21" s="1"/>
  <c r="FN3" i="21"/>
  <c r="FM4" i="21"/>
  <c r="FR3" i="21"/>
  <c r="FH7" i="21"/>
  <c r="FH5" i="21"/>
  <c r="FF3" i="21"/>
  <c r="FE4" i="21"/>
  <c r="FE7" i="21" s="1"/>
  <c r="FI4" i="21"/>
  <c r="FI7" i="21" s="1"/>
  <c r="FJ3" i="21"/>
  <c r="AH3" i="1"/>
  <c r="AG4" i="1"/>
  <c r="AG27" i="1" s="1"/>
  <c r="AF6" i="1"/>
  <c r="G52" i="1" s="1"/>
  <c r="AF27" i="1"/>
  <c r="AF5" i="1"/>
  <c r="AG5" i="18"/>
  <c r="AH4" i="18"/>
  <c r="AI3" i="18"/>
  <c r="AF4" i="12"/>
  <c r="AG3" i="12"/>
  <c r="LD13" i="17" l="1"/>
  <c r="LE9" i="17"/>
  <c r="LE13" i="17"/>
  <c r="LD9" i="17"/>
  <c r="LD12" i="17"/>
  <c r="LD8" i="17"/>
  <c r="LU3" i="17"/>
  <c r="LU4" i="17" s="1"/>
  <c r="LV3" i="17"/>
  <c r="LS3" i="17"/>
  <c r="LS4" i="17" s="1"/>
  <c r="LO3" i="17"/>
  <c r="LO4" i="17" s="1"/>
  <c r="LM3" i="17"/>
  <c r="LM4" i="17" s="1"/>
  <c r="LN3" i="17"/>
  <c r="LN4" i="17" s="1"/>
  <c r="LP3" i="17"/>
  <c r="LP4" i="17" s="1"/>
  <c r="LQ3" i="17"/>
  <c r="LQ4" i="17" s="1"/>
  <c r="LR3" i="17"/>
  <c r="LR4" i="17" s="1"/>
  <c r="LL4" i="17"/>
  <c r="LT3" i="17"/>
  <c r="LT4" i="17" s="1"/>
  <c r="LK9" i="17"/>
  <c r="LJ9" i="17"/>
  <c r="LK13" i="17"/>
  <c r="LJ13" i="17"/>
  <c r="LJ8" i="17"/>
  <c r="LJ12" i="17"/>
  <c r="LC9" i="17"/>
  <c r="LB9" i="17"/>
  <c r="LC13" i="17"/>
  <c r="LB13" i="17"/>
  <c r="LB5" i="17"/>
  <c r="LB8" i="17"/>
  <c r="LB12" i="17"/>
  <c r="LH12" i="17"/>
  <c r="LI13" i="17"/>
  <c r="LH9" i="17"/>
  <c r="LI9" i="17"/>
  <c r="LH13" i="17"/>
  <c r="LH8" i="17"/>
  <c r="LF9" i="17"/>
  <c r="LG13" i="17"/>
  <c r="LF13" i="17"/>
  <c r="LG9" i="17"/>
  <c r="LF8" i="17"/>
  <c r="LF12" i="17"/>
  <c r="FG3" i="21"/>
  <c r="FG4" i="21" s="1"/>
  <c r="FG7" i="21" s="1"/>
  <c r="FF4" i="21"/>
  <c r="FF7" i="21" s="1"/>
  <c r="FS3" i="21"/>
  <c r="FW3" i="21"/>
  <c r="FR4" i="21"/>
  <c r="FM7" i="21"/>
  <c r="FM5" i="21"/>
  <c r="FJ4" i="21"/>
  <c r="FJ7" i="21" s="1"/>
  <c r="FK3" i="21"/>
  <c r="FN4" i="21"/>
  <c r="FN7" i="21" s="1"/>
  <c r="FO3" i="21"/>
  <c r="BQ6" i="21"/>
  <c r="AD6" i="12"/>
  <c r="U6" i="18"/>
  <c r="AG7" i="12"/>
  <c r="H52" i="1"/>
  <c r="ED6" i="17"/>
  <c r="E52" i="1"/>
  <c r="F52" i="1" s="1"/>
  <c r="AH4" i="1"/>
  <c r="AI3" i="1"/>
  <c r="AH5" i="18"/>
  <c r="AJ3" i="18"/>
  <c r="AI4" i="18"/>
  <c r="AG22" i="12"/>
  <c r="AG14" i="12"/>
  <c r="AF22" i="12"/>
  <c r="AF5" i="12"/>
  <c r="AF14" i="12"/>
  <c r="AF7" i="12"/>
  <c r="AH3" i="12"/>
  <c r="AG4" i="12"/>
  <c r="LT13" i="17" l="1"/>
  <c r="LU9" i="17"/>
  <c r="LU13" i="17"/>
  <c r="LT9" i="17"/>
  <c r="LT12" i="17"/>
  <c r="LT8" i="17"/>
  <c r="LP9" i="17"/>
  <c r="LP13" i="17"/>
  <c r="LP8" i="17"/>
  <c r="LQ9" i="17"/>
  <c r="LQ13" i="17"/>
  <c r="LP12" i="17"/>
  <c r="LM9" i="17"/>
  <c r="LL13" i="17"/>
  <c r="LM13" i="17"/>
  <c r="LL9" i="17"/>
  <c r="LL12" i="17"/>
  <c r="LL8" i="17"/>
  <c r="LL5" i="17"/>
  <c r="LO9" i="17"/>
  <c r="LN9" i="17"/>
  <c r="LO13" i="17"/>
  <c r="LN13" i="17"/>
  <c r="LN8" i="17"/>
  <c r="LN12" i="17"/>
  <c r="LY3" i="17"/>
  <c r="LY4" i="17" s="1"/>
  <c r="MF3" i="17"/>
  <c r="MB3" i="17"/>
  <c r="MB4" i="17" s="1"/>
  <c r="LW3" i="17"/>
  <c r="LW4" i="17" s="1"/>
  <c r="LV4" i="17"/>
  <c r="MA3" i="17"/>
  <c r="MA4" i="17" s="1"/>
  <c r="ME3" i="17"/>
  <c r="ME4" i="17" s="1"/>
  <c r="MC3" i="17"/>
  <c r="MC4" i="17" s="1"/>
  <c r="LZ3" i="17"/>
  <c r="LZ4" i="17" s="1"/>
  <c r="MD3" i="17"/>
  <c r="MD4" i="17" s="1"/>
  <c r="LX3" i="17"/>
  <c r="LX4" i="17" s="1"/>
  <c r="LR9" i="17"/>
  <c r="LS13" i="17"/>
  <c r="LR13" i="17"/>
  <c r="LS9" i="17"/>
  <c r="LR8" i="17"/>
  <c r="LR12" i="17"/>
  <c r="FR7" i="21"/>
  <c r="FR5" i="21"/>
  <c r="FW4" i="21"/>
  <c r="GB3" i="21"/>
  <c r="FX3" i="21"/>
  <c r="FO4" i="21"/>
  <c r="FO7" i="21" s="1"/>
  <c r="FP3" i="21"/>
  <c r="FS4" i="21"/>
  <c r="FS7" i="21" s="1"/>
  <c r="FT3" i="21"/>
  <c r="FL3" i="21"/>
  <c r="FL4" i="21" s="1"/>
  <c r="FL7" i="21" s="1"/>
  <c r="FK4" i="21"/>
  <c r="FK7" i="21" s="1"/>
  <c r="AJ3" i="1"/>
  <c r="AI4" i="1"/>
  <c r="AI27" i="1" s="1"/>
  <c r="AH27" i="1"/>
  <c r="AH5" i="1"/>
  <c r="AH6" i="1"/>
  <c r="G53" i="1" s="1"/>
  <c r="AI5" i="18"/>
  <c r="AK3" i="18"/>
  <c r="AJ4" i="18"/>
  <c r="AI3" i="12"/>
  <c r="AH4" i="12"/>
  <c r="LY9" i="17" l="1"/>
  <c r="LX13" i="17"/>
  <c r="LY13" i="17"/>
  <c r="LX9" i="17"/>
  <c r="LX8" i="17"/>
  <c r="LX12" i="17"/>
  <c r="MC9" i="17"/>
  <c r="MB13" i="17"/>
  <c r="MC13" i="17"/>
  <c r="MB9" i="17"/>
  <c r="MB8" i="17"/>
  <c r="MB12" i="17"/>
  <c r="LZ9" i="17"/>
  <c r="MA13" i="17"/>
  <c r="LZ13" i="17"/>
  <c r="MA9" i="17"/>
  <c r="LZ12" i="17"/>
  <c r="LZ8" i="17"/>
  <c r="LV9" i="17"/>
  <c r="LW13" i="17"/>
  <c r="LV13" i="17"/>
  <c r="LW9" i="17"/>
  <c r="LV8" i="17"/>
  <c r="LV5" i="17"/>
  <c r="LV12" i="17"/>
  <c r="MD9" i="17"/>
  <c r="ME13" i="17"/>
  <c r="MD13" i="17"/>
  <c r="ME9" i="17"/>
  <c r="MD12" i="17"/>
  <c r="MD8" i="17"/>
  <c r="MI3" i="17"/>
  <c r="MI4" i="17" s="1"/>
  <c r="MP3" i="17"/>
  <c r="MJ3" i="17"/>
  <c r="MJ4" i="17" s="1"/>
  <c r="MK3" i="17"/>
  <c r="MK4" i="17" s="1"/>
  <c r="MG3" i="17"/>
  <c r="MG4" i="17" s="1"/>
  <c r="ML3" i="17"/>
  <c r="ML4" i="17" s="1"/>
  <c r="MO3" i="17"/>
  <c r="MO4" i="17" s="1"/>
  <c r="MM3" i="17"/>
  <c r="MM4" i="17" s="1"/>
  <c r="MH3" i="17"/>
  <c r="MH4" i="17" s="1"/>
  <c r="MN3" i="17"/>
  <c r="MN4" i="17" s="1"/>
  <c r="MF4" i="17"/>
  <c r="FY3" i="21"/>
  <c r="FX4" i="21"/>
  <c r="FX7" i="21" s="1"/>
  <c r="FP4" i="21"/>
  <c r="FP7" i="21" s="1"/>
  <c r="FQ3" i="21"/>
  <c r="FQ4" i="21" s="1"/>
  <c r="FQ7" i="21" s="1"/>
  <c r="GG3" i="21"/>
  <c r="GC3" i="21"/>
  <c r="GB4" i="21"/>
  <c r="FW5" i="21"/>
  <c r="FW7" i="21"/>
  <c r="FU3" i="21"/>
  <c r="FT4" i="21"/>
  <c r="FT7" i="21" s="1"/>
  <c r="BV6" i="21"/>
  <c r="AF6" i="12"/>
  <c r="V6" i="18"/>
  <c r="AI7" i="12"/>
  <c r="H53" i="1"/>
  <c r="EN6" i="17"/>
  <c r="E53" i="1"/>
  <c r="F53" i="1" s="1"/>
  <c r="AK3" i="1"/>
  <c r="AJ4" i="1"/>
  <c r="AJ5" i="18"/>
  <c r="AL3" i="18"/>
  <c r="AK4" i="18"/>
  <c r="AH5" i="12"/>
  <c r="AI14" i="12"/>
  <c r="AI22" i="12"/>
  <c r="AH22" i="12"/>
  <c r="AH14" i="12"/>
  <c r="AH7" i="12"/>
  <c r="AJ3" i="12"/>
  <c r="AI4" i="12"/>
  <c r="MH9" i="17" l="1"/>
  <c r="MI13" i="17"/>
  <c r="MH13" i="17"/>
  <c r="MI9" i="17"/>
  <c r="MH8" i="17"/>
  <c r="MH12" i="17"/>
  <c r="MF13" i="17"/>
  <c r="MG9" i="17"/>
  <c r="MG13" i="17"/>
  <c r="MF9" i="17"/>
  <c r="MF12" i="17"/>
  <c r="MF5" i="17"/>
  <c r="MF8" i="17"/>
  <c r="MK13" i="17"/>
  <c r="MJ9" i="17"/>
  <c r="MJ13" i="17"/>
  <c r="MK9" i="17"/>
  <c r="MJ12" i="17"/>
  <c r="MJ8" i="17"/>
  <c r="MO9" i="17"/>
  <c r="MN13" i="17"/>
  <c r="MO13" i="17"/>
  <c r="MN9" i="17"/>
  <c r="MN8" i="17"/>
  <c r="MN12" i="17"/>
  <c r="MM9" i="17"/>
  <c r="ML9" i="17"/>
  <c r="MM13" i="17"/>
  <c r="ML13" i="17"/>
  <c r="ML12" i="17"/>
  <c r="ML8" i="17"/>
  <c r="MP4" i="17"/>
  <c r="MT3" i="17"/>
  <c r="MT4" i="17" s="1"/>
  <c r="MW3" i="17"/>
  <c r="MW4" i="17" s="1"/>
  <c r="MS3" i="17"/>
  <c r="MS4" i="17" s="1"/>
  <c r="MV3" i="17"/>
  <c r="MV4" i="17" s="1"/>
  <c r="MZ3" i="17"/>
  <c r="MU3" i="17"/>
  <c r="MU4" i="17" s="1"/>
  <c r="MX3" i="17"/>
  <c r="MX4" i="17" s="1"/>
  <c r="MQ3" i="17"/>
  <c r="MQ4" i="17" s="1"/>
  <c r="MY3" i="17"/>
  <c r="MY4" i="17" s="1"/>
  <c r="MR3" i="17"/>
  <c r="MR4" i="17" s="1"/>
  <c r="GD3" i="21"/>
  <c r="GC4" i="21"/>
  <c r="GC7" i="21" s="1"/>
  <c r="GH3" i="21"/>
  <c r="GG4" i="21"/>
  <c r="GL3" i="21"/>
  <c r="GB5" i="21"/>
  <c r="GB7" i="21"/>
  <c r="FU4" i="21"/>
  <c r="FU7" i="21" s="1"/>
  <c r="FV3" i="21"/>
  <c r="FV4" i="21" s="1"/>
  <c r="FV7" i="21" s="1"/>
  <c r="FY4" i="21"/>
  <c r="FY7" i="21" s="1"/>
  <c r="FZ3" i="21"/>
  <c r="AJ6" i="1"/>
  <c r="G54" i="1" s="1"/>
  <c r="AJ5" i="1"/>
  <c r="AJ27" i="1"/>
  <c r="AL3" i="1"/>
  <c r="AK4" i="1"/>
  <c r="AK27" i="1" s="1"/>
  <c r="AK5" i="18"/>
  <c r="AM3" i="18"/>
  <c r="AL4" i="18"/>
  <c r="AJ4" i="12"/>
  <c r="AK3" i="12"/>
  <c r="MV9" i="17" l="1"/>
  <c r="MV13" i="17"/>
  <c r="MW9" i="17"/>
  <c r="MV12" i="17"/>
  <c r="MW13" i="17"/>
  <c r="MV8" i="17"/>
  <c r="MP9" i="17"/>
  <c r="MP12" i="17"/>
  <c r="MQ13" i="17"/>
  <c r="MP5" i="17"/>
  <c r="MP13" i="17"/>
  <c r="MP8" i="17"/>
  <c r="MQ9" i="17"/>
  <c r="MY13" i="17"/>
  <c r="MX13" i="17"/>
  <c r="MY9" i="17"/>
  <c r="MX8" i="17"/>
  <c r="MX9" i="17"/>
  <c r="MX12" i="17"/>
  <c r="MS9" i="17"/>
  <c r="MR13" i="17"/>
  <c r="MS13" i="17"/>
  <c r="MR9" i="17"/>
  <c r="MR12" i="17"/>
  <c r="MR8" i="17"/>
  <c r="NC3" i="17"/>
  <c r="NC4" i="17" s="1"/>
  <c r="NJ3" i="17"/>
  <c r="ND3" i="17"/>
  <c r="ND4" i="17" s="1"/>
  <c r="NA3" i="17"/>
  <c r="NA4" i="17" s="1"/>
  <c r="NF3" i="17"/>
  <c r="NF4" i="17" s="1"/>
  <c r="NI3" i="17"/>
  <c r="NI4" i="17" s="1"/>
  <c r="NG3" i="17"/>
  <c r="NG4" i="17" s="1"/>
  <c r="NB3" i="17"/>
  <c r="NB4" i="17" s="1"/>
  <c r="NE3" i="17"/>
  <c r="NE4" i="17" s="1"/>
  <c r="NH3" i="17"/>
  <c r="NH4" i="17" s="1"/>
  <c r="MZ4" i="17"/>
  <c r="MT13" i="17"/>
  <c r="MU9" i="17"/>
  <c r="MT9" i="17"/>
  <c r="MU13" i="17"/>
  <c r="MT12" i="17"/>
  <c r="MT8" i="17"/>
  <c r="GM3" i="21"/>
  <c r="GQ3" i="21"/>
  <c r="GL4" i="21"/>
  <c r="GG5" i="21"/>
  <c r="GG7" i="21"/>
  <c r="GA3" i="21"/>
  <c r="GA4" i="21" s="1"/>
  <c r="GA7" i="21" s="1"/>
  <c r="FZ4" i="21"/>
  <c r="FZ7" i="21" s="1"/>
  <c r="GH4" i="21"/>
  <c r="GH7" i="21" s="1"/>
  <c r="GI3" i="21"/>
  <c r="GE3" i="21"/>
  <c r="GD4" i="21"/>
  <c r="GD7" i="21" s="1"/>
  <c r="CA6" i="21"/>
  <c r="AH6" i="12"/>
  <c r="W6" i="18"/>
  <c r="AK7" i="12"/>
  <c r="H54" i="1"/>
  <c r="EX6" i="17"/>
  <c r="E54" i="1"/>
  <c r="F54" i="1" s="1"/>
  <c r="AL4" i="1"/>
  <c r="AM3" i="1"/>
  <c r="AL5" i="18"/>
  <c r="AM4" i="18"/>
  <c r="AN3" i="18"/>
  <c r="AK22" i="12"/>
  <c r="AK14" i="12"/>
  <c r="AJ22" i="12"/>
  <c r="AJ14" i="12"/>
  <c r="AJ7" i="12"/>
  <c r="AJ5" i="12"/>
  <c r="AL3" i="12"/>
  <c r="AK4" i="12"/>
  <c r="MZ13" i="17" l="1"/>
  <c r="NA9" i="17"/>
  <c r="NA13" i="17"/>
  <c r="MZ9" i="17"/>
  <c r="MZ12" i="17"/>
  <c r="MZ8" i="17"/>
  <c r="MZ5" i="17"/>
  <c r="NE13" i="17"/>
  <c r="NE9" i="17"/>
  <c r="ND13" i="17"/>
  <c r="ND9" i="17"/>
  <c r="ND12" i="17"/>
  <c r="ND8" i="17"/>
  <c r="NI9" i="17"/>
  <c r="NI13" i="17"/>
  <c r="NH13" i="17"/>
  <c r="NH9" i="17"/>
  <c r="NH12" i="17"/>
  <c r="NH8" i="17"/>
  <c r="NJ4" i="17"/>
  <c r="NT3" i="17"/>
  <c r="NQ3" i="17"/>
  <c r="NQ4" i="17" s="1"/>
  <c r="NM3" i="17"/>
  <c r="NM4" i="17" s="1"/>
  <c r="NP3" i="17"/>
  <c r="NP4" i="17" s="1"/>
  <c r="NK3" i="17"/>
  <c r="NK4" i="17" s="1"/>
  <c r="NO3" i="17"/>
  <c r="NO4" i="17" s="1"/>
  <c r="NS3" i="17"/>
  <c r="NS4" i="17" s="1"/>
  <c r="NN3" i="17"/>
  <c r="NN4" i="17" s="1"/>
  <c r="NR3" i="17"/>
  <c r="NR4" i="17" s="1"/>
  <c r="NL3" i="17"/>
  <c r="NL4" i="17" s="1"/>
  <c r="NG9" i="17"/>
  <c r="NF9" i="17"/>
  <c r="NG13" i="17"/>
  <c r="NF13" i="17"/>
  <c r="NF8" i="17"/>
  <c r="NF12" i="17"/>
  <c r="NB9" i="17"/>
  <c r="NC13" i="17"/>
  <c r="NB13" i="17"/>
  <c r="NC9" i="17"/>
  <c r="NB8" i="17"/>
  <c r="NB12" i="17"/>
  <c r="GL7" i="21"/>
  <c r="GL5" i="21"/>
  <c r="GF3" i="21"/>
  <c r="GF4" i="21" s="1"/>
  <c r="GF7" i="21" s="1"/>
  <c r="GE4" i="21"/>
  <c r="GE7" i="21" s="1"/>
  <c r="GQ4" i="21"/>
  <c r="GV3" i="21"/>
  <c r="GR3" i="21"/>
  <c r="GJ3" i="21"/>
  <c r="GI4" i="21"/>
  <c r="GI7" i="21" s="1"/>
  <c r="GN3" i="21"/>
  <c r="GM4" i="21"/>
  <c r="GM7" i="21" s="1"/>
  <c r="AM4" i="1"/>
  <c r="AM27" i="1" s="1"/>
  <c r="AN3" i="1"/>
  <c r="AL6" i="1"/>
  <c r="G55" i="1" s="1"/>
  <c r="AL5" i="1"/>
  <c r="AL27" i="1"/>
  <c r="AM5" i="18"/>
  <c r="AO3" i="18"/>
  <c r="AN4" i="18"/>
  <c r="AL4" i="12"/>
  <c r="AM3" i="12"/>
  <c r="NS9" i="17" l="1"/>
  <c r="NR9" i="17"/>
  <c r="NS13" i="17"/>
  <c r="NR13" i="17"/>
  <c r="NR12" i="17"/>
  <c r="NR8" i="17"/>
  <c r="NW3" i="17"/>
  <c r="NW4" i="17" s="1"/>
  <c r="OA3" i="17"/>
  <c r="OA4" i="17" s="1"/>
  <c r="NZ3" i="17"/>
  <c r="NZ4" i="17" s="1"/>
  <c r="NY3" i="17"/>
  <c r="NY4" i="17" s="1"/>
  <c r="OD3" i="17"/>
  <c r="NX3" i="17"/>
  <c r="NX4" i="17" s="1"/>
  <c r="OB3" i="17"/>
  <c r="OB4" i="17" s="1"/>
  <c r="NT4" i="17"/>
  <c r="NU3" i="17"/>
  <c r="NU4" i="17" s="1"/>
  <c r="OC3" i="17"/>
  <c r="OC4" i="17" s="1"/>
  <c r="NV3" i="17"/>
  <c r="NV4" i="17" s="1"/>
  <c r="NM13" i="17"/>
  <c r="NL13" i="17"/>
  <c r="NM9" i="17"/>
  <c r="NL9" i="17"/>
  <c r="NL8" i="17"/>
  <c r="NL12" i="17"/>
  <c r="NN13" i="17"/>
  <c r="NO9" i="17"/>
  <c r="NN9" i="17"/>
  <c r="NO13" i="17"/>
  <c r="NN12" i="17"/>
  <c r="NN8" i="17"/>
  <c r="NQ9" i="17"/>
  <c r="NP9" i="17"/>
  <c r="NQ13" i="17"/>
  <c r="NP13" i="17"/>
  <c r="NP8" i="17"/>
  <c r="NP12" i="17"/>
  <c r="NK9" i="17"/>
  <c r="NJ9" i="17"/>
  <c r="NK13" i="17"/>
  <c r="NJ13" i="17"/>
  <c r="NJ12" i="17"/>
  <c r="NJ5" i="17"/>
  <c r="NJ8" i="17"/>
  <c r="GW3" i="21"/>
  <c r="HA3" i="21"/>
  <c r="GV4" i="21"/>
  <c r="GQ7" i="21"/>
  <c r="GQ5" i="21"/>
  <c r="GS3" i="21"/>
  <c r="GR4" i="21"/>
  <c r="GR7" i="21" s="1"/>
  <c r="GO3" i="21"/>
  <c r="GN4" i="21"/>
  <c r="GN7" i="21" s="1"/>
  <c r="GK3" i="21"/>
  <c r="GK4" i="21" s="1"/>
  <c r="GK7" i="21" s="1"/>
  <c r="GJ4" i="21"/>
  <c r="GJ7" i="21" s="1"/>
  <c r="CF6" i="21"/>
  <c r="AJ6" i="12"/>
  <c r="X6" i="18"/>
  <c r="AM7" i="12"/>
  <c r="H55" i="1"/>
  <c r="FH6" i="17"/>
  <c r="E55" i="1"/>
  <c r="F55" i="1" s="1"/>
  <c r="AO3" i="1"/>
  <c r="AN4" i="1"/>
  <c r="AN5" i="18"/>
  <c r="AP3" i="18"/>
  <c r="AO4" i="18"/>
  <c r="AM22" i="12"/>
  <c r="AM14" i="12"/>
  <c r="AL22" i="12"/>
  <c r="AL14" i="12"/>
  <c r="AL7" i="12"/>
  <c r="AL5" i="12"/>
  <c r="AM4" i="12"/>
  <c r="AN3" i="12"/>
  <c r="NV9" i="17" l="1"/>
  <c r="NW13" i="17"/>
  <c r="NV13" i="17"/>
  <c r="NW9" i="17"/>
  <c r="NV8" i="17"/>
  <c r="NV12" i="17"/>
  <c r="OC13" i="17"/>
  <c r="OB13" i="17"/>
  <c r="OC9" i="17"/>
  <c r="OB9" i="17"/>
  <c r="OB12" i="17"/>
  <c r="OB8" i="17"/>
  <c r="NZ9" i="17"/>
  <c r="OA13" i="17"/>
  <c r="NZ13" i="17"/>
  <c r="OA9" i="17"/>
  <c r="NZ12" i="17"/>
  <c r="NZ8" i="17"/>
  <c r="NX13" i="17"/>
  <c r="NX9" i="17"/>
  <c r="NY9" i="17"/>
  <c r="NY13" i="17"/>
  <c r="NX8" i="17"/>
  <c r="NX12" i="17"/>
  <c r="OG3" i="17"/>
  <c r="OG4" i="17" s="1"/>
  <c r="ON3" i="17"/>
  <c r="OH3" i="17"/>
  <c r="OH4" i="17" s="1"/>
  <c r="OD4" i="17"/>
  <c r="OF3" i="17"/>
  <c r="OF4" i="17" s="1"/>
  <c r="OM3" i="17"/>
  <c r="OM4" i="17" s="1"/>
  <c r="OE3" i="17"/>
  <c r="OE4" i="17" s="1"/>
  <c r="OI3" i="17"/>
  <c r="OI4" i="17" s="1"/>
  <c r="OJ3" i="17"/>
  <c r="OJ4" i="17" s="1"/>
  <c r="OK3" i="17"/>
  <c r="OK4" i="17" s="1"/>
  <c r="OL3" i="17"/>
  <c r="OL4" i="17" s="1"/>
  <c r="NU9" i="17"/>
  <c r="NT13" i="17"/>
  <c r="NT9" i="17"/>
  <c r="NU13" i="17"/>
  <c r="NT12" i="17"/>
  <c r="NT5" i="17"/>
  <c r="NT8" i="17"/>
  <c r="GS4" i="21"/>
  <c r="GS7" i="21" s="1"/>
  <c r="GT3" i="21"/>
  <c r="GO4" i="21"/>
  <c r="GO7" i="21" s="1"/>
  <c r="GP3" i="21"/>
  <c r="GP4" i="21" s="1"/>
  <c r="GP7" i="21" s="1"/>
  <c r="GV5" i="21"/>
  <c r="GV7" i="21"/>
  <c r="HF3" i="21"/>
  <c r="HB3" i="21"/>
  <c r="HA4" i="21"/>
  <c r="GW4" i="21"/>
  <c r="GW7" i="21" s="1"/>
  <c r="GX3" i="21"/>
  <c r="AN6" i="1"/>
  <c r="G56" i="1" s="1"/>
  <c r="AN27" i="1"/>
  <c r="AN5" i="1"/>
  <c r="AP3" i="1"/>
  <c r="AO4" i="1"/>
  <c r="AO27" i="1" s="1"/>
  <c r="AO5" i="18"/>
  <c r="AP4" i="18"/>
  <c r="AQ3" i="18"/>
  <c r="AO3" i="12"/>
  <c r="AN4" i="12"/>
  <c r="OL9" i="17" l="1"/>
  <c r="OM13" i="17"/>
  <c r="OL13" i="17"/>
  <c r="OM9" i="17"/>
  <c r="OL8" i="17"/>
  <c r="OL12" i="17"/>
  <c r="OH13" i="17"/>
  <c r="OI9" i="17"/>
  <c r="OH9" i="17"/>
  <c r="OI13" i="17"/>
  <c r="OH8" i="17"/>
  <c r="OH12" i="17"/>
  <c r="OK9" i="17"/>
  <c r="OJ9" i="17"/>
  <c r="OK13" i="17"/>
  <c r="OJ13" i="17"/>
  <c r="OJ8" i="17"/>
  <c r="OJ12" i="17"/>
  <c r="OG9" i="17"/>
  <c r="OF9" i="17"/>
  <c r="OG13" i="17"/>
  <c r="OF13" i="17"/>
  <c r="OF8" i="17"/>
  <c r="OF12" i="17"/>
  <c r="OQ3" i="17"/>
  <c r="OQ4" i="17" s="1"/>
  <c r="OX3" i="17"/>
  <c r="OR3" i="17"/>
  <c r="OR4" i="17" s="1"/>
  <c r="OO3" i="17"/>
  <c r="OO4" i="17" s="1"/>
  <c r="ON4" i="17"/>
  <c r="OS3" i="17"/>
  <c r="OS4" i="17" s="1"/>
  <c r="OW3" i="17"/>
  <c r="OW4" i="17" s="1"/>
  <c r="OT3" i="17"/>
  <c r="OT4" i="17" s="1"/>
  <c r="OV3" i="17"/>
  <c r="OV4" i="17" s="1"/>
  <c r="OU3" i="17"/>
  <c r="OU4" i="17" s="1"/>
  <c r="OP3" i="17"/>
  <c r="OP4" i="17" s="1"/>
  <c r="OD9" i="17"/>
  <c r="OE13" i="17"/>
  <c r="OD13" i="17"/>
  <c r="OE9" i="17"/>
  <c r="OD5" i="17"/>
  <c r="OD8" i="17"/>
  <c r="OD12" i="17"/>
  <c r="HB4" i="21"/>
  <c r="HB7" i="21" s="1"/>
  <c r="HC3" i="21"/>
  <c r="HG3" i="21"/>
  <c r="HK3" i="21"/>
  <c r="HF4" i="21"/>
  <c r="GT4" i="21"/>
  <c r="GT7" i="21" s="1"/>
  <c r="GU3" i="21"/>
  <c r="GU4" i="21" s="1"/>
  <c r="GU7" i="21" s="1"/>
  <c r="GY3" i="21"/>
  <c r="GX4" i="21"/>
  <c r="GX7" i="21" s="1"/>
  <c r="HA5" i="21"/>
  <c r="HA7" i="21"/>
  <c r="CK6" i="21"/>
  <c r="AL6" i="12"/>
  <c r="Y6" i="18"/>
  <c r="AO7" i="12"/>
  <c r="H56" i="1"/>
  <c r="FR6" i="17"/>
  <c r="E56" i="1"/>
  <c r="F56" i="1" s="1"/>
  <c r="AQ3" i="1"/>
  <c r="AP4" i="1"/>
  <c r="AP5" i="18"/>
  <c r="AR3" i="18"/>
  <c r="AQ4" i="18"/>
  <c r="AO22" i="12"/>
  <c r="AO14" i="12"/>
  <c r="AN22" i="12"/>
  <c r="AN14" i="12"/>
  <c r="AN7" i="12"/>
  <c r="AN5" i="12"/>
  <c r="AP3" i="12"/>
  <c r="AO4" i="12"/>
  <c r="OT9" i="17" l="1"/>
  <c r="OU13" i="17"/>
  <c r="OT13" i="17"/>
  <c r="OU9" i="17"/>
  <c r="OT12" i="17"/>
  <c r="OT8" i="17"/>
  <c r="PA3" i="17"/>
  <c r="PA4" i="17" s="1"/>
  <c r="PC3" i="17"/>
  <c r="PC4" i="17" s="1"/>
  <c r="PB3" i="17"/>
  <c r="PB4" i="17" s="1"/>
  <c r="PH3" i="17"/>
  <c r="PD3" i="17"/>
  <c r="PD4" i="17" s="1"/>
  <c r="PF3" i="17"/>
  <c r="PF4" i="17" s="1"/>
  <c r="OX4" i="17"/>
  <c r="OY3" i="17"/>
  <c r="OY4" i="17" s="1"/>
  <c r="PG3" i="17"/>
  <c r="PG4" i="17" s="1"/>
  <c r="PE3" i="17"/>
  <c r="PE4" i="17" s="1"/>
  <c r="OZ3" i="17"/>
  <c r="OZ4" i="17" s="1"/>
  <c r="OV9" i="17"/>
  <c r="OW13" i="17"/>
  <c r="OV13" i="17"/>
  <c r="OW9" i="17"/>
  <c r="OV12" i="17"/>
  <c r="OV8" i="17"/>
  <c r="ON9" i="17"/>
  <c r="OO13" i="17"/>
  <c r="ON13" i="17"/>
  <c r="OO9" i="17"/>
  <c r="ON5" i="17"/>
  <c r="ON8" i="17"/>
  <c r="ON12" i="17"/>
  <c r="OP9" i="17"/>
  <c r="OQ13" i="17"/>
  <c r="OP13" i="17"/>
  <c r="OQ9" i="17"/>
  <c r="OP8" i="17"/>
  <c r="OP12" i="17"/>
  <c r="OR13" i="17"/>
  <c r="OS9" i="17"/>
  <c r="OR9" i="17"/>
  <c r="OS13" i="17"/>
  <c r="OR8" i="17"/>
  <c r="OR12" i="17"/>
  <c r="HF5" i="21"/>
  <c r="HF7" i="21"/>
  <c r="HK4" i="21"/>
  <c r="HP3" i="21"/>
  <c r="HL3" i="21"/>
  <c r="HG4" i="21"/>
  <c r="HG7" i="21" s="1"/>
  <c r="HH3" i="21"/>
  <c r="HD3" i="21"/>
  <c r="HC4" i="21"/>
  <c r="HC7" i="21" s="1"/>
  <c r="GZ3" i="21"/>
  <c r="GZ4" i="21" s="1"/>
  <c r="GZ7" i="21" s="1"/>
  <c r="GY4" i="21"/>
  <c r="GY7" i="21" s="1"/>
  <c r="AP5" i="1"/>
  <c r="AP6" i="1"/>
  <c r="G57" i="1" s="1"/>
  <c r="AP27" i="1"/>
  <c r="AQ4" i="1"/>
  <c r="AQ27" i="1" s="1"/>
  <c r="AR3" i="1"/>
  <c r="AQ5" i="18"/>
  <c r="AS3" i="18"/>
  <c r="AR4" i="18"/>
  <c r="AQ3" i="12"/>
  <c r="AP4" i="12"/>
  <c r="PG13" i="17" l="1"/>
  <c r="PG9" i="17"/>
  <c r="PF9" i="17"/>
  <c r="PF13" i="17"/>
  <c r="PF8" i="17"/>
  <c r="PF12" i="17"/>
  <c r="PK3" i="17"/>
  <c r="PK4" i="17" s="1"/>
  <c r="PR3" i="17"/>
  <c r="PL3" i="17"/>
  <c r="PL4" i="17" s="1"/>
  <c r="PQ3" i="17"/>
  <c r="PQ4" i="17" s="1"/>
  <c r="PO3" i="17"/>
  <c r="PO4" i="17" s="1"/>
  <c r="PJ3" i="17"/>
  <c r="PJ4" i="17" s="1"/>
  <c r="PM3" i="17"/>
  <c r="PM4" i="17" s="1"/>
  <c r="PP3" i="17"/>
  <c r="PP4" i="17" s="1"/>
  <c r="PH4" i="17"/>
  <c r="PN3" i="17"/>
  <c r="PN4" i="17" s="1"/>
  <c r="PI3" i="17"/>
  <c r="PI4" i="17" s="1"/>
  <c r="OZ9" i="17"/>
  <c r="PA13" i="17"/>
  <c r="OZ13" i="17"/>
  <c r="PA9" i="17"/>
  <c r="OZ12" i="17"/>
  <c r="OZ8" i="17"/>
  <c r="OX9" i="17"/>
  <c r="OY13" i="17"/>
  <c r="OX13" i="17"/>
  <c r="OY9" i="17"/>
  <c r="OX8" i="17"/>
  <c r="OX12" i="17"/>
  <c r="OX5" i="17"/>
  <c r="PB13" i="17"/>
  <c r="PC9" i="17"/>
  <c r="PC13" i="17"/>
  <c r="PB9" i="17"/>
  <c r="PB12" i="17"/>
  <c r="PB8" i="17"/>
  <c r="PD13" i="17"/>
  <c r="PE9" i="17"/>
  <c r="PD9" i="17"/>
  <c r="PE13" i="17"/>
  <c r="PD8" i="17"/>
  <c r="PD12" i="17"/>
  <c r="HE3" i="21"/>
  <c r="HE4" i="21" s="1"/>
  <c r="HE7" i="21" s="1"/>
  <c r="HD4" i="21"/>
  <c r="HD7" i="21" s="1"/>
  <c r="HH4" i="21"/>
  <c r="HH7" i="21" s="1"/>
  <c r="HI3" i="21"/>
  <c r="HM3" i="21"/>
  <c r="HL4" i="21"/>
  <c r="HL7" i="21" s="1"/>
  <c r="HQ3" i="21"/>
  <c r="HU3" i="21"/>
  <c r="HP4" i="21"/>
  <c r="HK7" i="21"/>
  <c r="HK5" i="21"/>
  <c r="CP6" i="21"/>
  <c r="AN6" i="12"/>
  <c r="Z6" i="18"/>
  <c r="AQ7" i="12"/>
  <c r="H57" i="1"/>
  <c r="GB6" i="17"/>
  <c r="E57" i="1"/>
  <c r="F57" i="1" s="1"/>
  <c r="AS3" i="1"/>
  <c r="AR4" i="1"/>
  <c r="AR5" i="18"/>
  <c r="AT3" i="18"/>
  <c r="AS4" i="18"/>
  <c r="AQ22" i="12"/>
  <c r="AQ14" i="12"/>
  <c r="AP22" i="12"/>
  <c r="AP14" i="12"/>
  <c r="AP7" i="12"/>
  <c r="AP5" i="12"/>
  <c r="AQ4" i="12"/>
  <c r="AR3" i="12"/>
  <c r="PH9" i="17" l="1"/>
  <c r="PI13" i="17"/>
  <c r="PH13" i="17"/>
  <c r="PI9" i="17"/>
  <c r="PH8" i="17"/>
  <c r="PH5" i="17"/>
  <c r="PH12" i="17"/>
  <c r="PL9" i="17"/>
  <c r="PL8" i="17"/>
  <c r="PM13" i="17"/>
  <c r="PL12" i="17"/>
  <c r="PL13" i="17"/>
  <c r="PM9" i="17"/>
  <c r="PN9" i="17"/>
  <c r="PO13" i="17"/>
  <c r="PN13" i="17"/>
  <c r="PO9" i="17"/>
  <c r="PN8" i="17"/>
  <c r="PN12" i="17"/>
  <c r="PK9" i="17"/>
  <c r="PJ9" i="17"/>
  <c r="PK13" i="17"/>
  <c r="PJ13" i="17"/>
  <c r="PJ8" i="17"/>
  <c r="PJ12" i="17"/>
  <c r="PR4" i="17"/>
  <c r="PY3" i="17"/>
  <c r="PY4" i="17" s="1"/>
  <c r="PU3" i="17"/>
  <c r="PU4" i="17" s="1"/>
  <c r="PX3" i="17"/>
  <c r="PX4" i="17" s="1"/>
  <c r="QB3" i="17"/>
  <c r="PW3" i="17"/>
  <c r="PW4" i="17" s="1"/>
  <c r="PV3" i="17"/>
  <c r="PV4" i="17" s="1"/>
  <c r="QA3" i="17"/>
  <c r="QA4" i="17" s="1"/>
  <c r="PT3" i="17"/>
  <c r="PT4" i="17" s="1"/>
  <c r="PZ3" i="17"/>
  <c r="PZ4" i="17" s="1"/>
  <c r="PS3" i="17"/>
  <c r="PS4" i="17" s="1"/>
  <c r="PP9" i="17"/>
  <c r="PQ13" i="17"/>
  <c r="PP13" i="17"/>
  <c r="PQ9" i="17"/>
  <c r="PP12" i="17"/>
  <c r="PP8" i="17"/>
  <c r="HV3" i="21"/>
  <c r="HU4" i="21"/>
  <c r="HZ3" i="21"/>
  <c r="HR3" i="21"/>
  <c r="HQ4" i="21"/>
  <c r="HQ7" i="21" s="1"/>
  <c r="HM4" i="21"/>
  <c r="HM7" i="21" s="1"/>
  <c r="HN3" i="21"/>
  <c r="HI4" i="21"/>
  <c r="HI7" i="21" s="1"/>
  <c r="HJ3" i="21"/>
  <c r="HJ4" i="21" s="1"/>
  <c r="HJ7" i="21" s="1"/>
  <c r="HP5" i="21"/>
  <c r="HP7" i="21"/>
  <c r="AR5" i="1"/>
  <c r="AR27" i="1"/>
  <c r="AR6" i="1"/>
  <c r="G58" i="1" s="1"/>
  <c r="AT3" i="1"/>
  <c r="AS4" i="1"/>
  <c r="AS27" i="1" s="1"/>
  <c r="AS5" i="18"/>
  <c r="AU3" i="18"/>
  <c r="AT4" i="18"/>
  <c r="AR4" i="12"/>
  <c r="AS3" i="12"/>
  <c r="PU9" i="17" l="1"/>
  <c r="PT9" i="17"/>
  <c r="PU13" i="17"/>
  <c r="PT13" i="17"/>
  <c r="PT12" i="17"/>
  <c r="PT8" i="17"/>
  <c r="QE3" i="17"/>
  <c r="QE4" i="17" s="1"/>
  <c r="QG3" i="17"/>
  <c r="QG4" i="17" s="1"/>
  <c r="QF3" i="17"/>
  <c r="QF4" i="17" s="1"/>
  <c r="QL3" i="17"/>
  <c r="QH3" i="17"/>
  <c r="QH4" i="17" s="1"/>
  <c r="QI3" i="17"/>
  <c r="QI4" i="17" s="1"/>
  <c r="QD3" i="17"/>
  <c r="QD4" i="17" s="1"/>
  <c r="QJ3" i="17"/>
  <c r="QJ4" i="17" s="1"/>
  <c r="QB4" i="17"/>
  <c r="QC3" i="17"/>
  <c r="QC4" i="17" s="1"/>
  <c r="QK3" i="17"/>
  <c r="QK4" i="17" s="1"/>
  <c r="PR9" i="17"/>
  <c r="PS13" i="17"/>
  <c r="PR13" i="17"/>
  <c r="PS9" i="17"/>
  <c r="PR5" i="17"/>
  <c r="PR8" i="17"/>
  <c r="PR12" i="17"/>
  <c r="PZ9" i="17"/>
  <c r="QA13" i="17"/>
  <c r="PZ13" i="17"/>
  <c r="QA9" i="17"/>
  <c r="PZ8" i="17"/>
  <c r="PZ12" i="17"/>
  <c r="PX9" i="17"/>
  <c r="PY13" i="17"/>
  <c r="PX13" i="17"/>
  <c r="PY9" i="17"/>
  <c r="PX12" i="17"/>
  <c r="PX8" i="17"/>
  <c r="PV13" i="17"/>
  <c r="PW9" i="17"/>
  <c r="PV9" i="17"/>
  <c r="PW13" i="17"/>
  <c r="PV12" i="17"/>
  <c r="PV8" i="17"/>
  <c r="HR4" i="21"/>
  <c r="HR7" i="21" s="1"/>
  <c r="HS3" i="21"/>
  <c r="HN4" i="21"/>
  <c r="HN7" i="21" s="1"/>
  <c r="HO3" i="21"/>
  <c r="HO4" i="21" s="1"/>
  <c r="HO7" i="21" s="1"/>
  <c r="IE3" i="21"/>
  <c r="HZ4" i="21"/>
  <c r="IA3" i="21"/>
  <c r="HU5" i="21"/>
  <c r="HU7" i="21"/>
  <c r="HV4" i="21"/>
  <c r="HV7" i="21" s="1"/>
  <c r="HW3" i="21"/>
  <c r="CU6" i="21"/>
  <c r="AP6" i="12"/>
  <c r="AA6" i="18"/>
  <c r="AS7" i="12"/>
  <c r="H58" i="1"/>
  <c r="GL6" i="17"/>
  <c r="E58" i="1"/>
  <c r="F58" i="1" s="1"/>
  <c r="AT4" i="1"/>
  <c r="AU3" i="1"/>
  <c r="AT5" i="18"/>
  <c r="AV3" i="18"/>
  <c r="AU4" i="18"/>
  <c r="AS22" i="12"/>
  <c r="AS14" i="12"/>
  <c r="AR22" i="12"/>
  <c r="AR14" i="12"/>
  <c r="AR7" i="12"/>
  <c r="AR5" i="12"/>
  <c r="AS4" i="12"/>
  <c r="AT3" i="12"/>
  <c r="QC9" i="17" l="1"/>
  <c r="QB9" i="17"/>
  <c r="QB5" i="17"/>
  <c r="QC13" i="17"/>
  <c r="QB8" i="17"/>
  <c r="QB13" i="17"/>
  <c r="QB12" i="17"/>
  <c r="QH13" i="17"/>
  <c r="QI9" i="17"/>
  <c r="QI13" i="17"/>
  <c r="QH9" i="17"/>
  <c r="QH12" i="17"/>
  <c r="QH8" i="17"/>
  <c r="QK9" i="17"/>
  <c r="QJ9" i="17"/>
  <c r="QK13" i="17"/>
  <c r="QJ13" i="17"/>
  <c r="QJ12" i="17"/>
  <c r="QJ8" i="17"/>
  <c r="QO3" i="17"/>
  <c r="QO4" i="17" s="1"/>
  <c r="QL4" i="17"/>
  <c r="QN3" i="17"/>
  <c r="QN4" i="17" s="1"/>
  <c r="QU3" i="17"/>
  <c r="QU4" i="17" s="1"/>
  <c r="QM3" i="17"/>
  <c r="QM4" i="17" s="1"/>
  <c r="QQ3" i="17"/>
  <c r="QQ4" i="17" s="1"/>
  <c r="QV3" i="17"/>
  <c r="QP3" i="17"/>
  <c r="QP4" i="17" s="1"/>
  <c r="QR3" i="17"/>
  <c r="QR4" i="17" s="1"/>
  <c r="QS3" i="17"/>
  <c r="QS4" i="17" s="1"/>
  <c r="QT3" i="17"/>
  <c r="QT4" i="17" s="1"/>
  <c r="QD9" i="17"/>
  <c r="QE13" i="17"/>
  <c r="QD13" i="17"/>
  <c r="QE9" i="17"/>
  <c r="QD8" i="17"/>
  <c r="QD12" i="17"/>
  <c r="QF13" i="17"/>
  <c r="QG9" i="17"/>
  <c r="QF9" i="17"/>
  <c r="QG13" i="17"/>
  <c r="QF8" i="17"/>
  <c r="QF12" i="17"/>
  <c r="HZ7" i="21"/>
  <c r="HZ5" i="21"/>
  <c r="IF3" i="21"/>
  <c r="IJ3" i="21"/>
  <c r="IE4" i="21"/>
  <c r="HX3" i="21"/>
  <c r="HW4" i="21"/>
  <c r="HW7" i="21" s="1"/>
  <c r="HT3" i="21"/>
  <c r="HT4" i="21" s="1"/>
  <c r="HT7" i="21" s="1"/>
  <c r="HS4" i="21"/>
  <c r="HS7" i="21" s="1"/>
  <c r="IA4" i="21"/>
  <c r="IA7" i="21" s="1"/>
  <c r="IB3" i="21"/>
  <c r="AV3" i="1"/>
  <c r="AU4" i="1"/>
  <c r="AU27" i="1" s="1"/>
  <c r="AT27" i="1"/>
  <c r="AT6" i="1"/>
  <c r="G59" i="1" s="1"/>
  <c r="AT5" i="1"/>
  <c r="AU5" i="18"/>
  <c r="AW3" i="18"/>
  <c r="AV4" i="18"/>
  <c r="AT4" i="12"/>
  <c r="AU3" i="12"/>
  <c r="QL13" i="17" l="1"/>
  <c r="QM9" i="17"/>
  <c r="QL9" i="17"/>
  <c r="QM13" i="17"/>
  <c r="QL8" i="17"/>
  <c r="QL12" i="17"/>
  <c r="QL5" i="17"/>
  <c r="QQ13" i="17"/>
  <c r="QQ9" i="17"/>
  <c r="QP13" i="17"/>
  <c r="QP9" i="17"/>
  <c r="QP12" i="17"/>
  <c r="QP8" i="17"/>
  <c r="QS9" i="17"/>
  <c r="QR9" i="17"/>
  <c r="QR13" i="17"/>
  <c r="QS13" i="17"/>
  <c r="QR8" i="17"/>
  <c r="QR12" i="17"/>
  <c r="QT9" i="17"/>
  <c r="QT13" i="17"/>
  <c r="QU13" i="17"/>
  <c r="QU9" i="17"/>
  <c r="QT8" i="17"/>
  <c r="QT12" i="17"/>
  <c r="QY3" i="17"/>
  <c r="QY4" i="17" s="1"/>
  <c r="RA3" i="17"/>
  <c r="RA4" i="17" s="1"/>
  <c r="QZ3" i="17"/>
  <c r="QZ4" i="17" s="1"/>
  <c r="RF3" i="17"/>
  <c r="QW3" i="17"/>
  <c r="QW4" i="17" s="1"/>
  <c r="RE3" i="17"/>
  <c r="RE4" i="17" s="1"/>
  <c r="RB3" i="17"/>
  <c r="RB4" i="17" s="1"/>
  <c r="QV4" i="17"/>
  <c r="RC3" i="17"/>
  <c r="RC4" i="17" s="1"/>
  <c r="RD3" i="17"/>
  <c r="RD4" i="17" s="1"/>
  <c r="QX3" i="17"/>
  <c r="QX4" i="17" s="1"/>
  <c r="QN13" i="17"/>
  <c r="QO9" i="17"/>
  <c r="QN9" i="17"/>
  <c r="QO13" i="17"/>
  <c r="QN12" i="17"/>
  <c r="QN8" i="17"/>
  <c r="HX4" i="21"/>
  <c r="HX7" i="21" s="1"/>
  <c r="HY3" i="21"/>
  <c r="HY4" i="21" s="1"/>
  <c r="HY7" i="21" s="1"/>
  <c r="IJ4" i="21"/>
  <c r="IO3" i="21"/>
  <c r="IK3" i="21"/>
  <c r="IE7" i="21"/>
  <c r="IE5" i="21"/>
  <c r="IB4" i="21"/>
  <c r="IB7" i="21" s="1"/>
  <c r="IC3" i="21"/>
  <c r="IF4" i="21"/>
  <c r="IF7" i="21" s="1"/>
  <c r="IG3" i="21"/>
  <c r="CZ6" i="21"/>
  <c r="AR6" i="12"/>
  <c r="AB6" i="18"/>
  <c r="AU7" i="12"/>
  <c r="H59" i="1"/>
  <c r="GV6" i="17"/>
  <c r="E59" i="1"/>
  <c r="F59" i="1" s="1"/>
  <c r="AW3" i="1"/>
  <c r="AV4" i="1"/>
  <c r="AV5" i="18"/>
  <c r="AX3" i="18"/>
  <c r="AW4" i="18"/>
  <c r="AU22" i="12"/>
  <c r="AU14" i="12"/>
  <c r="AT22" i="12"/>
  <c r="AT14" i="12"/>
  <c r="AT7" i="12"/>
  <c r="AT5" i="12"/>
  <c r="AU4" i="12"/>
  <c r="AV3" i="12"/>
  <c r="RD9" i="17" l="1"/>
  <c r="RD13" i="17"/>
  <c r="RE13" i="17"/>
  <c r="RE9" i="17"/>
  <c r="RD8" i="17"/>
  <c r="RD12" i="17"/>
  <c r="QX13" i="17"/>
  <c r="QX9" i="17"/>
  <c r="QY13" i="17"/>
  <c r="QY9" i="17"/>
  <c r="QX8" i="17"/>
  <c r="QX12" i="17"/>
  <c r="RB13" i="17"/>
  <c r="RB9" i="17"/>
  <c r="RC13" i="17"/>
  <c r="RC9" i="17"/>
  <c r="RB8" i="17"/>
  <c r="RB12" i="17"/>
  <c r="QZ9" i="17"/>
  <c r="QZ13" i="17"/>
  <c r="RA13" i="17"/>
  <c r="RA9" i="17"/>
  <c r="QZ8" i="17"/>
  <c r="QZ12" i="17"/>
  <c r="QV9" i="17"/>
  <c r="QV13" i="17"/>
  <c r="QW13" i="17"/>
  <c r="QW9" i="17"/>
  <c r="QV5" i="17"/>
  <c r="QV8" i="17"/>
  <c r="QV12" i="17"/>
  <c r="RO3" i="17"/>
  <c r="RO4" i="17" s="1"/>
  <c r="RM3" i="17"/>
  <c r="RM4" i="17" s="1"/>
  <c r="RH3" i="17"/>
  <c r="RH4" i="17" s="1"/>
  <c r="RP3" i="17"/>
  <c r="RF4" i="17"/>
  <c r="RJ3" i="17"/>
  <c r="RJ4" i="17" s="1"/>
  <c r="RL3" i="17"/>
  <c r="RL4" i="17" s="1"/>
  <c r="RI3" i="17"/>
  <c r="RI4" i="17" s="1"/>
  <c r="RN3" i="17"/>
  <c r="RN4" i="17" s="1"/>
  <c r="RK3" i="17"/>
  <c r="RK4" i="17" s="1"/>
  <c r="RG3" i="17"/>
  <c r="RG4" i="17" s="1"/>
  <c r="IL3" i="21"/>
  <c r="IK4" i="21"/>
  <c r="IK7" i="21" s="1"/>
  <c r="IO4" i="21"/>
  <c r="IT3" i="21"/>
  <c r="IP3" i="21"/>
  <c r="IG4" i="21"/>
  <c r="IG7" i="21" s="1"/>
  <c r="IH3" i="21"/>
  <c r="IJ7" i="21"/>
  <c r="IJ5" i="21"/>
  <c r="IC4" i="21"/>
  <c r="IC7" i="21" s="1"/>
  <c r="ID3" i="21"/>
  <c r="ID4" i="21" s="1"/>
  <c r="ID7" i="21" s="1"/>
  <c r="AV27" i="1"/>
  <c r="AV6" i="1"/>
  <c r="G60" i="1" s="1"/>
  <c r="AV5" i="1"/>
  <c r="AW4" i="1"/>
  <c r="AW27" i="1" s="1"/>
  <c r="AX3" i="1"/>
  <c r="AW5" i="18"/>
  <c r="AY3" i="18"/>
  <c r="AX4" i="18"/>
  <c r="AV4" i="12"/>
  <c r="AW3" i="12"/>
  <c r="RJ9" i="17" l="1"/>
  <c r="RJ8" i="17"/>
  <c r="RJ13" i="17"/>
  <c r="RJ12" i="17"/>
  <c r="RK13" i="17"/>
  <c r="RK9" i="17"/>
  <c r="RS3" i="17"/>
  <c r="RS4" i="17" s="1"/>
  <c r="RU3" i="17"/>
  <c r="RU4" i="17" s="1"/>
  <c r="RZ3" i="17"/>
  <c r="RT3" i="17"/>
  <c r="RT4" i="17" s="1"/>
  <c r="RW3" i="17"/>
  <c r="RW4" i="17" s="1"/>
  <c r="RV3" i="17"/>
  <c r="RV4" i="17" s="1"/>
  <c r="RR3" i="17"/>
  <c r="RR4" i="17" s="1"/>
  <c r="RX3" i="17"/>
  <c r="RX4" i="17" s="1"/>
  <c r="RP4" i="17"/>
  <c r="RQ3" i="17"/>
  <c r="RQ4" i="17" s="1"/>
  <c r="RY3" i="17"/>
  <c r="RY4" i="17" s="1"/>
  <c r="RM9" i="17"/>
  <c r="RL9" i="17"/>
  <c r="RL13" i="17"/>
  <c r="RM13" i="17"/>
  <c r="RL8" i="17"/>
  <c r="RL12" i="17"/>
  <c r="RH9" i="17"/>
  <c r="RH13" i="17"/>
  <c r="RI13" i="17"/>
  <c r="RI9" i="17"/>
  <c r="RH12" i="17"/>
  <c r="RH8" i="17"/>
  <c r="RN13" i="17"/>
  <c r="RN9" i="17"/>
  <c r="RO13" i="17"/>
  <c r="RO9" i="17"/>
  <c r="RN8" i="17"/>
  <c r="RN12" i="17"/>
  <c r="RG13" i="17"/>
  <c r="RG9" i="17"/>
  <c r="RF13" i="17"/>
  <c r="RF9" i="17"/>
  <c r="RF12" i="17"/>
  <c r="RF5" i="17"/>
  <c r="RF8" i="17"/>
  <c r="IQ3" i="21"/>
  <c r="IP4" i="21"/>
  <c r="IP7" i="21" s="1"/>
  <c r="IU3" i="21"/>
  <c r="IT4" i="21"/>
  <c r="IO5" i="21"/>
  <c r="IO7" i="21"/>
  <c r="IH4" i="21"/>
  <c r="IH7" i="21" s="1"/>
  <c r="II3" i="21"/>
  <c r="II4" i="21" s="1"/>
  <c r="II7" i="21" s="1"/>
  <c r="IM3" i="21"/>
  <c r="IL4" i="21"/>
  <c r="IL7" i="21" s="1"/>
  <c r="DE6" i="21"/>
  <c r="AT6" i="12"/>
  <c r="AC6" i="18"/>
  <c r="AW7" i="12"/>
  <c r="H60" i="1"/>
  <c r="HF6" i="17"/>
  <c r="E60" i="1"/>
  <c r="F60" i="1" s="1"/>
  <c r="AY3" i="1"/>
  <c r="AX4" i="1"/>
  <c r="AX5" i="18"/>
  <c r="AZ3" i="18"/>
  <c r="AY4" i="18"/>
  <c r="AW22" i="12"/>
  <c r="AW14" i="12"/>
  <c r="AV22" i="12"/>
  <c r="AV5" i="12"/>
  <c r="AV14" i="12"/>
  <c r="AV7" i="12"/>
  <c r="AX3" i="12"/>
  <c r="AW4" i="12"/>
  <c r="RQ9" i="17" l="1"/>
  <c r="RP9" i="17"/>
  <c r="RP13" i="17"/>
  <c r="RQ13" i="17"/>
  <c r="RP8" i="17"/>
  <c r="RP12" i="17"/>
  <c r="RP5" i="17"/>
  <c r="RW13" i="17"/>
  <c r="RW9" i="17"/>
  <c r="RV13" i="17"/>
  <c r="RV9" i="17"/>
  <c r="RV12" i="17"/>
  <c r="RV8" i="17"/>
  <c r="RY9" i="17"/>
  <c r="RX9" i="17"/>
  <c r="RX13" i="17"/>
  <c r="RY13" i="17"/>
  <c r="RX8" i="17"/>
  <c r="RX12" i="17"/>
  <c r="RU13" i="17"/>
  <c r="RU9" i="17"/>
  <c r="RT9" i="17"/>
  <c r="RT13" i="17"/>
  <c r="RT8" i="17"/>
  <c r="RT12" i="17"/>
  <c r="RR13" i="17"/>
  <c r="RR9" i="17"/>
  <c r="RS13" i="17"/>
  <c r="RS9" i="17"/>
  <c r="RR8" i="17"/>
  <c r="RR12" i="17"/>
  <c r="SC3" i="17"/>
  <c r="SC4" i="17" s="1"/>
  <c r="SJ3" i="17"/>
  <c r="SD3" i="17"/>
  <c r="SD4" i="17" s="1"/>
  <c r="SG3" i="17"/>
  <c r="SG4" i="17" s="1"/>
  <c r="SF3" i="17"/>
  <c r="SF4" i="17" s="1"/>
  <c r="SE3" i="17"/>
  <c r="SE4" i="17" s="1"/>
  <c r="SH3" i="17"/>
  <c r="SH4" i="17" s="1"/>
  <c r="RZ4" i="17"/>
  <c r="SA3" i="17"/>
  <c r="SA4" i="17" s="1"/>
  <c r="SI3" i="17"/>
  <c r="SI4" i="17" s="1"/>
  <c r="SB3" i="17"/>
  <c r="SB4" i="17" s="1"/>
  <c r="IT7" i="21"/>
  <c r="IT5" i="21"/>
  <c r="IV3" i="21"/>
  <c r="IU4" i="21"/>
  <c r="IU7" i="21" s="1"/>
  <c r="IM4" i="21"/>
  <c r="IM7" i="21" s="1"/>
  <c r="IN3" i="21"/>
  <c r="IN4" i="21" s="1"/>
  <c r="IN7" i="21" s="1"/>
  <c r="IQ4" i="21"/>
  <c r="IQ7" i="21" s="1"/>
  <c r="IR3" i="21"/>
  <c r="AX27" i="1"/>
  <c r="AX5" i="1"/>
  <c r="AX6" i="1"/>
  <c r="G61" i="1" s="1"/>
  <c r="AZ3" i="1"/>
  <c r="AY4" i="1"/>
  <c r="AY27" i="1" s="1"/>
  <c r="AY5" i="18"/>
  <c r="BA3" i="18"/>
  <c r="AZ4" i="18"/>
  <c r="AY3" i="12"/>
  <c r="AX4" i="12"/>
  <c r="SB9" i="17" l="1"/>
  <c r="SB13" i="17"/>
  <c r="SC13" i="17"/>
  <c r="SC9" i="17"/>
  <c r="SB8" i="17"/>
  <c r="SB12" i="17"/>
  <c r="SH13" i="17"/>
  <c r="SH9" i="17"/>
  <c r="SI13" i="17"/>
  <c r="SI9" i="17"/>
  <c r="SH8" i="17"/>
  <c r="SH12" i="17"/>
  <c r="SE13" i="17"/>
  <c r="SE9" i="17"/>
  <c r="SD13" i="17"/>
  <c r="SD9" i="17"/>
  <c r="SD8" i="17"/>
  <c r="SD12" i="17"/>
  <c r="SM3" i="17"/>
  <c r="SM4" i="17" s="1"/>
  <c r="SP3" i="17"/>
  <c r="SP4" i="17" s="1"/>
  <c r="SO3" i="17"/>
  <c r="SO4" i="17" s="1"/>
  <c r="SN3" i="17"/>
  <c r="SN4" i="17" s="1"/>
  <c r="SK3" i="17"/>
  <c r="SK4" i="17" s="1"/>
  <c r="SS3" i="17"/>
  <c r="SS4" i="17" s="1"/>
  <c r="SQ3" i="17"/>
  <c r="SQ4" i="17" s="1"/>
  <c r="SL3" i="17"/>
  <c r="SL4" i="17" s="1"/>
  <c r="SR3" i="17"/>
  <c r="SR4" i="17" s="1"/>
  <c r="SJ4" i="17"/>
  <c r="SG9" i="17"/>
  <c r="SF9" i="17"/>
  <c r="SF13" i="17"/>
  <c r="SG13" i="17"/>
  <c r="SF12" i="17"/>
  <c r="SF8" i="17"/>
  <c r="RZ9" i="17"/>
  <c r="RZ13" i="17"/>
  <c r="SA13" i="17"/>
  <c r="SA9" i="17"/>
  <c r="RZ12" i="17"/>
  <c r="RZ5" i="17"/>
  <c r="RZ8" i="17"/>
  <c r="IR4" i="21"/>
  <c r="IR7" i="21" s="1"/>
  <c r="IS3" i="21"/>
  <c r="IS4" i="21" s="1"/>
  <c r="IS7" i="21" s="1"/>
  <c r="IW3" i="21"/>
  <c r="IV4" i="21"/>
  <c r="IV7" i="21" s="1"/>
  <c r="DJ6" i="21"/>
  <c r="AV6" i="12"/>
  <c r="AD6" i="18"/>
  <c r="AY7" i="12"/>
  <c r="H61" i="1"/>
  <c r="HP6" i="17"/>
  <c r="E61" i="1"/>
  <c r="F61" i="1" s="1"/>
  <c r="BA3" i="1"/>
  <c r="AZ4" i="1"/>
  <c r="AZ5" i="18"/>
  <c r="BB3" i="18"/>
  <c r="BA4" i="18"/>
  <c r="AY14" i="12"/>
  <c r="AX5" i="12"/>
  <c r="AY22" i="12"/>
  <c r="AX22" i="12"/>
  <c r="AX14" i="12"/>
  <c r="AX7" i="12"/>
  <c r="AZ3" i="12"/>
  <c r="AY4" i="12"/>
  <c r="SR9" i="17" l="1"/>
  <c r="SR13" i="17"/>
  <c r="SS13" i="17"/>
  <c r="SS9" i="17"/>
  <c r="SR8" i="17"/>
  <c r="SR12" i="17"/>
  <c r="SJ9" i="17"/>
  <c r="SJ13" i="17"/>
  <c r="SK13" i="17"/>
  <c r="SK9" i="17"/>
  <c r="SJ5" i="17"/>
  <c r="SJ8" i="17"/>
  <c r="SJ12" i="17"/>
  <c r="SP9" i="17"/>
  <c r="SP13" i="17"/>
  <c r="SQ13" i="17"/>
  <c r="SQ9" i="17"/>
  <c r="SP8" i="17"/>
  <c r="SP12" i="17"/>
  <c r="SL13" i="17"/>
  <c r="AY18" i="12" s="1" a="1"/>
  <c r="AY18" i="12" s="1"/>
  <c r="SL9" i="17"/>
  <c r="SM13" i="17"/>
  <c r="SM9" i="17"/>
  <c r="SL8" i="17"/>
  <c r="SL12" i="17"/>
  <c r="SO13" i="17"/>
  <c r="SO9" i="17"/>
  <c r="SN9" i="17"/>
  <c r="SN13" i="17"/>
  <c r="SN8" i="17"/>
  <c r="SN12" i="17"/>
  <c r="AX15" i="12" a="1"/>
  <c r="AX15" i="12" s="1"/>
  <c r="IX3" i="21"/>
  <c r="IX4" i="21" s="1"/>
  <c r="IX7" i="21" s="1"/>
  <c r="IW4" i="21"/>
  <c r="IW7" i="21" s="1"/>
  <c r="AZ6" i="1"/>
  <c r="G62" i="1" s="1"/>
  <c r="AZ5" i="1"/>
  <c r="AZ27" i="1"/>
  <c r="BB3" i="1"/>
  <c r="BA4" i="1"/>
  <c r="BA27" i="1" s="1"/>
  <c r="BA5" i="18"/>
  <c r="BC3" i="18"/>
  <c r="BB4" i="18"/>
  <c r="AZ4" i="12"/>
  <c r="BA3" i="12"/>
  <c r="F15" i="12" l="1" a="1"/>
  <c r="F15" i="12" s="1"/>
  <c r="AY19" i="12" a="1"/>
  <c r="AY19" i="12" s="1"/>
  <c r="AY16" i="12" a="1"/>
  <c r="AY16" i="12" s="1"/>
  <c r="AY15" i="12" a="1"/>
  <c r="AY15" i="12" s="1"/>
  <c r="AY17" i="12" a="1"/>
  <c r="AY17" i="12" s="1"/>
  <c r="AO19" i="12" a="1"/>
  <c r="AO19" i="12" s="1"/>
  <c r="Z17" i="12" a="1"/>
  <c r="Z17" i="12" s="1"/>
  <c r="AX17" i="12" a="1"/>
  <c r="AX17" i="12" s="1"/>
  <c r="Q15" i="12" a="1"/>
  <c r="Q15" i="12" s="1"/>
  <c r="Z18" i="12" a="1"/>
  <c r="Z18" i="12" s="1"/>
  <c r="X17" i="12" a="1"/>
  <c r="X17" i="12" s="1"/>
  <c r="AM19" i="12" a="1"/>
  <c r="AM19" i="12" s="1"/>
  <c r="AJ18" i="12" a="1"/>
  <c r="AJ18" i="12" s="1"/>
  <c r="I18" i="12" a="1"/>
  <c r="I18" i="12" s="1"/>
  <c r="AD18" i="12" a="1"/>
  <c r="AD18" i="12" s="1"/>
  <c r="V17" i="12" a="1"/>
  <c r="V17" i="12" s="1"/>
  <c r="AD19" i="12" a="1"/>
  <c r="AD19" i="12" s="1"/>
  <c r="L16" i="12" a="1"/>
  <c r="L16" i="12" s="1"/>
  <c r="Q17" i="12" a="1"/>
  <c r="Q17" i="12" s="1"/>
  <c r="Z16" i="12" a="1"/>
  <c r="Z16" i="12" s="1"/>
  <c r="Z15" i="12" a="1"/>
  <c r="Z15" i="12" s="1"/>
  <c r="AO15" i="12" a="1"/>
  <c r="AO15" i="12" s="1"/>
  <c r="H15" i="12" a="1"/>
  <c r="H15" i="12" s="1"/>
  <c r="AL18" i="12" a="1"/>
  <c r="AL18" i="12" s="1"/>
  <c r="M18" i="12" a="1"/>
  <c r="M18" i="12" s="1"/>
  <c r="J15" i="12" a="1"/>
  <c r="J15" i="12" s="1"/>
  <c r="AR19" i="12" a="1"/>
  <c r="AR19" i="12" s="1"/>
  <c r="AW18" i="12" a="1"/>
  <c r="AW18" i="12" s="1"/>
  <c r="AO18" i="12" a="1"/>
  <c r="AO18" i="12" s="1"/>
  <c r="AA19" i="12" a="1"/>
  <c r="AA19" i="12" s="1"/>
  <c r="R19" i="12" a="1"/>
  <c r="R19" i="12" s="1"/>
  <c r="Y17" i="12" a="1"/>
  <c r="Y17" i="12" s="1"/>
  <c r="AQ17" i="12" a="1"/>
  <c r="AQ17" i="12" s="1"/>
  <c r="W17" i="12" a="1"/>
  <c r="W17" i="12" s="1"/>
  <c r="T18" i="12" a="1"/>
  <c r="T18" i="12" s="1"/>
  <c r="AF19" i="12" a="1"/>
  <c r="AF19" i="12" s="1"/>
  <c r="O18" i="12" a="1"/>
  <c r="O18" i="12" s="1"/>
  <c r="R16" i="12" a="1"/>
  <c r="R16" i="12" s="1"/>
  <c r="AO16" i="12" a="1"/>
  <c r="AO16" i="12" s="1"/>
  <c r="Q16" i="12" a="1"/>
  <c r="Q16" i="12" s="1"/>
  <c r="AW16" i="12" a="1"/>
  <c r="AW16" i="12" s="1"/>
  <c r="AU16" i="12" a="1"/>
  <c r="AU16" i="12" s="1"/>
  <c r="S17" i="12" a="1"/>
  <c r="S17" i="12" s="1"/>
  <c r="AG17" i="12" a="1"/>
  <c r="AG17" i="12" s="1"/>
  <c r="AJ19" i="12" a="1"/>
  <c r="AJ19" i="12" s="1"/>
  <c r="AL16" i="12" a="1"/>
  <c r="AL16" i="12" s="1"/>
  <c r="AV15" i="12" a="1"/>
  <c r="AV15" i="12" s="1"/>
  <c r="V15" i="12" a="1"/>
  <c r="V15" i="12" s="1"/>
  <c r="U19" i="12" a="1"/>
  <c r="U19" i="12" s="1"/>
  <c r="AA16" i="12" a="1"/>
  <c r="AA16" i="12" s="1"/>
  <c r="AI16" i="12" a="1"/>
  <c r="AI16" i="12" s="1"/>
  <c r="AM17" i="12" a="1"/>
  <c r="AM17" i="12" s="1"/>
  <c r="AH16" i="12" a="1"/>
  <c r="AH16" i="12" s="1"/>
  <c r="AP17" i="12" a="1"/>
  <c r="AP17" i="12" s="1"/>
  <c r="W19" i="12" a="1"/>
  <c r="W19" i="12" s="1"/>
  <c r="AD17" i="12" a="1"/>
  <c r="AD17" i="12" s="1"/>
  <c r="AC17" i="12" a="1"/>
  <c r="AC17" i="12" s="1"/>
  <c r="T19" i="12" a="1"/>
  <c r="T19" i="12" s="1"/>
  <c r="AA17" i="12" a="1"/>
  <c r="AA17" i="12" s="1"/>
  <c r="AX16" i="12" a="1"/>
  <c r="AX16" i="12" s="1"/>
  <c r="AE19" i="12" a="1"/>
  <c r="AE19" i="12" s="1"/>
  <c r="AR15" i="12" a="1"/>
  <c r="AR15" i="12" s="1"/>
  <c r="AN18" i="12" a="1"/>
  <c r="AN18" i="12" s="1"/>
  <c r="V19" i="12" a="1"/>
  <c r="V19" i="12" s="1"/>
  <c r="AL19" i="12" a="1"/>
  <c r="AL19" i="12" s="1"/>
  <c r="N16" i="12" a="1"/>
  <c r="N16" i="12" s="1"/>
  <c r="O19" i="12" a="1"/>
  <c r="O19" i="12" s="1"/>
  <c r="AC19" i="12" a="1"/>
  <c r="AC19" i="12" s="1"/>
  <c r="AJ16" i="12" a="1"/>
  <c r="AJ16" i="12" s="1"/>
  <c r="AW19" i="12" a="1"/>
  <c r="AW19" i="12" s="1"/>
  <c r="I17" i="12" a="1"/>
  <c r="I17" i="12" s="1"/>
  <c r="AL17" i="12" a="1"/>
  <c r="AL17" i="12" s="1"/>
  <c r="AH17" i="12" a="1"/>
  <c r="AH17" i="12" s="1"/>
  <c r="AG19" i="12" a="1"/>
  <c r="AG19" i="12" s="1"/>
  <c r="P15" i="12" a="1"/>
  <c r="P15" i="12" s="1"/>
  <c r="AH15" i="12" a="1"/>
  <c r="AH15" i="12" s="1"/>
  <c r="X16" i="12" a="1"/>
  <c r="X16" i="12" s="1"/>
  <c r="AB16" i="12" a="1"/>
  <c r="AB16" i="12" s="1"/>
  <c r="K17" i="12" a="1"/>
  <c r="K17" i="12" s="1"/>
  <c r="AG16" i="12" a="1"/>
  <c r="AG16" i="12" s="1"/>
  <c r="AM16" i="12" a="1"/>
  <c r="AM16" i="12" s="1"/>
  <c r="Q18" i="12" a="1"/>
  <c r="Q18" i="12" s="1"/>
  <c r="AQ16" i="12" a="1"/>
  <c r="AQ16" i="12" s="1"/>
  <c r="AU17" i="12" a="1"/>
  <c r="AU17" i="12" s="1"/>
  <c r="R17" i="12" a="1"/>
  <c r="R17" i="12" s="1"/>
  <c r="AK19" i="12" a="1"/>
  <c r="AK19" i="12" s="1"/>
  <c r="AO17" i="12" a="1"/>
  <c r="AO17" i="12" s="1"/>
  <c r="O17" i="12" a="1"/>
  <c r="O17" i="12" s="1"/>
  <c r="Y16" i="12" a="1"/>
  <c r="Y16" i="12" s="1"/>
  <c r="AN19" i="12" a="1"/>
  <c r="AN19" i="12" s="1"/>
  <c r="N15" i="12" a="1"/>
  <c r="N15" i="12" s="1"/>
  <c r="AI18" i="12" a="1"/>
  <c r="AI18" i="12" s="1"/>
  <c r="X18" i="12" a="1"/>
  <c r="X18" i="12" s="1"/>
  <c r="AP15" i="12" a="1"/>
  <c r="AP15" i="12" s="1"/>
  <c r="AL15" i="12" a="1"/>
  <c r="AL15" i="12" s="1"/>
  <c r="AS16" i="12" a="1"/>
  <c r="AS16" i="12" s="1"/>
  <c r="AA15" i="12" a="1"/>
  <c r="AA15" i="12" s="1"/>
  <c r="Y18" i="12" a="1"/>
  <c r="Y18" i="12" s="1"/>
  <c r="AW17" i="12" a="1"/>
  <c r="AW17" i="12" s="1"/>
  <c r="V18" i="12" a="1"/>
  <c r="V18" i="12" s="1"/>
  <c r="AF15" i="12" a="1"/>
  <c r="AF15" i="12" s="1"/>
  <c r="P19" i="12" a="1"/>
  <c r="P19" i="12" s="1"/>
  <c r="O16" i="12" a="1"/>
  <c r="O16" i="12" s="1"/>
  <c r="AM18" i="12" a="1"/>
  <c r="AM18" i="12" s="1"/>
  <c r="AF16" i="12" a="1"/>
  <c r="AF16" i="12" s="1"/>
  <c r="AR18" i="12" a="1"/>
  <c r="AR18" i="12" s="1"/>
  <c r="W18" i="12" a="1"/>
  <c r="W18" i="12" s="1"/>
  <c r="AE18" i="12" a="1"/>
  <c r="AE18" i="12" s="1"/>
  <c r="AH19" i="12" a="1"/>
  <c r="AH19" i="12" s="1"/>
  <c r="P16" i="12" a="1"/>
  <c r="P16" i="12" s="1"/>
  <c r="I15" i="12" a="1"/>
  <c r="I15" i="12" s="1"/>
  <c r="AQ15" i="12" a="1"/>
  <c r="AQ15" i="12" s="1"/>
  <c r="AX18" i="12" a="1"/>
  <c r="AX18" i="12" s="1"/>
  <c r="F18" i="12" a="1"/>
  <c r="F18" i="12" s="1"/>
  <c r="AM15" i="12" a="1"/>
  <c r="AM15" i="12" s="1"/>
  <c r="AU19" i="12" a="1"/>
  <c r="AU19" i="12" s="1"/>
  <c r="P17" i="12" a="1"/>
  <c r="P17" i="12" s="1"/>
  <c r="H18" i="12" a="1"/>
  <c r="H18" i="12" s="1"/>
  <c r="AU18" i="12" a="1"/>
  <c r="AU18" i="12" s="1"/>
  <c r="AR17" i="12" a="1"/>
  <c r="AR17" i="12" s="1"/>
  <c r="M15" i="12" a="1"/>
  <c r="M15" i="12" s="1"/>
  <c r="Q19" i="12" a="1"/>
  <c r="Q19" i="12" s="1"/>
  <c r="AB18" i="12" a="1"/>
  <c r="AB18" i="12" s="1"/>
  <c r="AC15" i="12" a="1"/>
  <c r="AC15" i="12" s="1"/>
  <c r="P18" i="12" a="1"/>
  <c r="P18" i="12" s="1"/>
  <c r="AJ17" i="12" a="1"/>
  <c r="AJ17" i="12" s="1"/>
  <c r="N17" i="12" a="1"/>
  <c r="N17" i="12" s="1"/>
  <c r="AX19" i="12" a="1"/>
  <c r="AX19" i="12" s="1"/>
  <c r="Y15" i="12" a="1"/>
  <c r="Y15" i="12" s="1"/>
  <c r="AV17" i="12" a="1"/>
  <c r="AV17" i="12" s="1"/>
  <c r="L17" i="12" a="1"/>
  <c r="L17" i="12" s="1"/>
  <c r="AB15" i="12" a="1"/>
  <c r="AB15" i="12" s="1"/>
  <c r="K15" i="12" a="1"/>
  <c r="K15" i="12" s="1"/>
  <c r="Y19" i="12" a="1"/>
  <c r="Y19" i="12" s="1"/>
  <c r="AN16" i="12" a="1"/>
  <c r="AN16" i="12" s="1"/>
  <c r="AS17" i="12" a="1"/>
  <c r="AS17" i="12" s="1"/>
  <c r="AF17" i="12" a="1"/>
  <c r="AF17" i="12" s="1"/>
  <c r="AG15" i="12" a="1"/>
  <c r="AG15" i="12" s="1"/>
  <c r="AK17" i="12" a="1"/>
  <c r="AK17" i="12" s="1"/>
  <c r="AQ18" i="12" a="1"/>
  <c r="AQ18" i="12" s="1"/>
  <c r="AG18" i="12" a="1"/>
  <c r="AG18" i="12" s="1"/>
  <c r="U16" i="12" a="1"/>
  <c r="U16" i="12" s="1"/>
  <c r="S18" i="12" a="1"/>
  <c r="S18" i="12" s="1"/>
  <c r="AT16" i="12" a="1"/>
  <c r="AT16" i="12" s="1"/>
  <c r="I19" i="12" a="1"/>
  <c r="I19" i="12" s="1"/>
  <c r="AA18" i="12" a="1"/>
  <c r="AA18" i="12" s="1"/>
  <c r="AT17" i="12" a="1"/>
  <c r="AT17" i="12" s="1"/>
  <c r="AF18" i="12" a="1"/>
  <c r="AF18" i="12" s="1"/>
  <c r="AB19" i="12" a="1"/>
  <c r="AB19" i="12" s="1"/>
  <c r="AH18" i="12" a="1"/>
  <c r="AH18" i="12" s="1"/>
  <c r="I16" i="12" a="1"/>
  <c r="I16" i="12" s="1"/>
  <c r="K16" i="12" a="1"/>
  <c r="K16" i="12" s="1"/>
  <c r="T15" i="12" a="1"/>
  <c r="T15" i="12" s="1"/>
  <c r="Z19" i="12" a="1"/>
  <c r="Z19" i="12" s="1"/>
  <c r="AS15" i="12" a="1"/>
  <c r="AS15" i="12" s="1"/>
  <c r="H17" i="12" a="1"/>
  <c r="H17" i="12" s="1"/>
  <c r="AC18" i="12" a="1"/>
  <c r="AC18" i="12" s="1"/>
  <c r="L15" i="12" a="1"/>
  <c r="L15" i="12" s="1"/>
  <c r="AT19" i="12" a="1"/>
  <c r="AT19" i="12" s="1"/>
  <c r="AR16" i="12" a="1"/>
  <c r="AR16" i="12" s="1"/>
  <c r="M16" i="12" a="1"/>
  <c r="M16" i="12" s="1"/>
  <c r="S19" i="12" a="1"/>
  <c r="S19" i="12" s="1"/>
  <c r="S16" i="12" a="1"/>
  <c r="S16" i="12" s="1"/>
  <c r="N18" i="12" a="1"/>
  <c r="N18" i="12" s="1"/>
  <c r="J16" i="12" a="1"/>
  <c r="J16" i="12" s="1"/>
  <c r="U18" i="12" a="1"/>
  <c r="U18" i="12" s="1"/>
  <c r="W15" i="12" a="1"/>
  <c r="W15" i="12" s="1"/>
  <c r="E18" i="12" a="1"/>
  <c r="E18" i="12" s="1"/>
  <c r="AK16" i="12" a="1"/>
  <c r="AK16" i="12" s="1"/>
  <c r="J17" i="12" a="1"/>
  <c r="J17" i="12" s="1"/>
  <c r="AE15" i="12" a="1"/>
  <c r="AE15" i="12" s="1"/>
  <c r="AI15" i="12" a="1"/>
  <c r="AI15" i="12" s="1"/>
  <c r="H16" i="12" a="1"/>
  <c r="H16" i="12" s="1"/>
  <c r="AU15" i="12" a="1"/>
  <c r="AU15" i="12" s="1"/>
  <c r="M17" i="12" a="1"/>
  <c r="M17" i="12" s="1"/>
  <c r="H19" i="12" a="1"/>
  <c r="H19" i="12" s="1"/>
  <c r="N19" i="12" a="1"/>
  <c r="N19" i="12" s="1"/>
  <c r="AC16" i="12" a="1"/>
  <c r="AC16" i="12" s="1"/>
  <c r="AS18" i="12" a="1"/>
  <c r="AS18" i="12" s="1"/>
  <c r="AK15" i="12" a="1"/>
  <c r="AK15" i="12" s="1"/>
  <c r="AJ15" i="12" a="1"/>
  <c r="AJ15" i="12" s="1"/>
  <c r="AV18" i="12" a="1"/>
  <c r="AV18" i="12" s="1"/>
  <c r="AD16" i="12" a="1"/>
  <c r="AD16" i="12" s="1"/>
  <c r="L18" i="12" a="1"/>
  <c r="L18" i="12" s="1"/>
  <c r="W16" i="12" a="1"/>
  <c r="W16" i="12" s="1"/>
  <c r="AV16" i="12" a="1"/>
  <c r="AV16" i="12" s="1"/>
  <c r="K18" i="12" a="1"/>
  <c r="K18" i="12" s="1"/>
  <c r="AT18" i="12" a="1"/>
  <c r="AT18" i="12" s="1"/>
  <c r="L19" i="12" a="1"/>
  <c r="L19" i="12" s="1"/>
  <c r="AP18" i="12" a="1"/>
  <c r="AP18" i="12" s="1"/>
  <c r="V16" i="12" a="1"/>
  <c r="V16" i="12" s="1"/>
  <c r="AP19" i="12" a="1"/>
  <c r="AP19" i="12" s="1"/>
  <c r="T16" i="12" a="1"/>
  <c r="T16" i="12" s="1"/>
  <c r="J18" i="12" a="1"/>
  <c r="J18" i="12" s="1"/>
  <c r="AW15" i="12" a="1"/>
  <c r="AW15" i="12" s="1"/>
  <c r="AN17" i="12" a="1"/>
  <c r="AN17" i="12" s="1"/>
  <c r="S15" i="12" a="1"/>
  <c r="S15" i="12" s="1"/>
  <c r="AP16" i="12" a="1"/>
  <c r="AP16" i="12" s="1"/>
  <c r="O15" i="12" a="1"/>
  <c r="O15" i="12" s="1"/>
  <c r="AQ19" i="12" a="1"/>
  <c r="AQ19" i="12" s="1"/>
  <c r="X15" i="12" a="1"/>
  <c r="X15" i="12" s="1"/>
  <c r="AE17" i="12" a="1"/>
  <c r="AE17" i="12" s="1"/>
  <c r="J19" i="12" a="1"/>
  <c r="J19" i="12" s="1"/>
  <c r="AK18" i="12" a="1"/>
  <c r="AK18" i="12" s="1"/>
  <c r="AN15" i="12" a="1"/>
  <c r="AN15" i="12" s="1"/>
  <c r="AE16" i="12" a="1"/>
  <c r="AE16" i="12" s="1"/>
  <c r="AT15" i="12" a="1"/>
  <c r="AT15" i="12" s="1"/>
  <c r="X19" i="12" a="1"/>
  <c r="X19" i="12" s="1"/>
  <c r="AB17" i="12" a="1"/>
  <c r="AB17" i="12" s="1"/>
  <c r="T17" i="12" a="1"/>
  <c r="T17" i="12" s="1"/>
  <c r="R15" i="12" a="1"/>
  <c r="R15" i="12" s="1"/>
  <c r="R18" i="12" a="1"/>
  <c r="R18" i="12" s="1"/>
  <c r="M19" i="12" a="1"/>
  <c r="M19" i="12" s="1"/>
  <c r="K19" i="12" a="1"/>
  <c r="K19" i="12" s="1"/>
  <c r="U17" i="12" a="1"/>
  <c r="U17" i="12" s="1"/>
  <c r="AI17" i="12" a="1"/>
  <c r="AI17" i="12" s="1"/>
  <c r="AS19" i="12" a="1"/>
  <c r="AS19" i="12" s="1"/>
  <c r="AD15" i="12" a="1"/>
  <c r="AD15" i="12" s="1"/>
  <c r="U15" i="12" a="1"/>
  <c r="U15" i="12" s="1"/>
  <c r="AI19" i="12" a="1"/>
  <c r="AI19" i="12" s="1"/>
  <c r="AV19" i="12" a="1"/>
  <c r="AV19" i="12" s="1"/>
  <c r="D17" i="12" a="1"/>
  <c r="D17" i="12" s="1"/>
  <c r="D19" i="12" a="1"/>
  <c r="D19" i="12" s="1"/>
  <c r="E15" i="12" a="1"/>
  <c r="E15" i="12" s="1"/>
  <c r="E19" i="12" a="1"/>
  <c r="E19" i="12" s="1"/>
  <c r="F17" i="12" a="1"/>
  <c r="F17" i="12" s="1"/>
  <c r="D18" i="12" a="1"/>
  <c r="D18" i="12" s="1"/>
  <c r="D16" i="12" a="1"/>
  <c r="D16" i="12" s="1"/>
  <c r="C18" i="12" a="1"/>
  <c r="C18" i="12" s="1"/>
  <c r="E17" i="12" a="1"/>
  <c r="E17" i="12" s="1"/>
  <c r="C16" i="12" a="1"/>
  <c r="C16" i="12" s="1"/>
  <c r="D15" i="12" a="1"/>
  <c r="D15" i="12" s="1"/>
  <c r="F16" i="12" a="1"/>
  <c r="F16" i="12" s="1"/>
  <c r="C15" i="12" a="1"/>
  <c r="C15" i="12" s="1"/>
  <c r="C17" i="12" a="1"/>
  <c r="C17" i="12" s="1"/>
  <c r="C19" i="12" a="1"/>
  <c r="C19" i="12" s="1"/>
  <c r="F19" i="12" a="1"/>
  <c r="F19" i="12" s="1"/>
  <c r="E16" i="12" a="1"/>
  <c r="E16" i="12" s="1"/>
  <c r="DO6" i="21"/>
  <c r="AX6" i="12"/>
  <c r="AE6" i="18"/>
  <c r="BA7" i="12"/>
  <c r="H62" i="1"/>
  <c r="HZ6" i="17"/>
  <c r="E62" i="1"/>
  <c r="F62" i="1" s="1"/>
  <c r="BC3" i="1"/>
  <c r="BB4" i="1"/>
  <c r="BB5" i="18"/>
  <c r="BC4" i="18"/>
  <c r="BD3" i="18"/>
  <c r="AZ5" i="12"/>
  <c r="BA22" i="12"/>
  <c r="BA14" i="12"/>
  <c r="AZ22" i="12"/>
  <c r="AZ14" i="12"/>
  <c r="AZ19" i="12" s="1" a="1"/>
  <c r="AZ19" i="12" s="1"/>
  <c r="AZ7" i="12"/>
  <c r="BA4" i="12"/>
  <c r="BB3" i="12"/>
  <c r="AZ16" i="12" l="1" a="1"/>
  <c r="AZ16" i="12" s="1"/>
  <c r="AZ18" i="12" a="1"/>
  <c r="AZ18" i="12" s="1"/>
  <c r="AZ17" i="12" a="1"/>
  <c r="AZ17" i="12" s="1"/>
  <c r="AZ15" i="12" a="1"/>
  <c r="AZ15" i="12" s="1"/>
  <c r="BA15" i="12" a="1"/>
  <c r="BA15" i="12" s="1"/>
  <c r="BA18" i="12" a="1"/>
  <c r="BA18" i="12" s="1"/>
  <c r="BA16" i="12" a="1"/>
  <c r="BA16" i="12" s="1"/>
  <c r="BA19" i="12" a="1"/>
  <c r="BA19" i="12" s="1"/>
  <c r="BA17" i="12" a="1"/>
  <c r="BA17" i="12" s="1"/>
  <c r="BB6" i="1"/>
  <c r="G63" i="1" s="1"/>
  <c r="BB5" i="1"/>
  <c r="BB27" i="1"/>
  <c r="BC4" i="1"/>
  <c r="BC27" i="1" s="1"/>
  <c r="BD3" i="1"/>
  <c r="BC5" i="18"/>
  <c r="BE3" i="18"/>
  <c r="BD4" i="18"/>
  <c r="BB4" i="12"/>
  <c r="BC3" i="12"/>
  <c r="DT6" i="21" l="1"/>
  <c r="AZ6" i="12"/>
  <c r="AF6" i="18"/>
  <c r="BC7" i="12"/>
  <c r="BB18" i="12" a="1"/>
  <c r="BB18" i="12" s="1"/>
  <c r="H63" i="1"/>
  <c r="IJ6" i="17"/>
  <c r="E63" i="1"/>
  <c r="F63" i="1" s="1"/>
  <c r="BD4" i="1"/>
  <c r="BE3" i="1"/>
  <c r="BD5" i="18"/>
  <c r="BF3" i="18"/>
  <c r="BE4" i="18"/>
  <c r="BB5" i="12"/>
  <c r="BC22" i="12"/>
  <c r="BC14" i="12"/>
  <c r="BB22" i="12"/>
  <c r="BB14" i="12"/>
  <c r="BB19" i="12" s="1" a="1"/>
  <c r="BB19" i="12" s="1"/>
  <c r="BB7" i="12"/>
  <c r="BC4" i="12"/>
  <c r="BD3" i="12"/>
  <c r="BB15" i="12" l="1" a="1"/>
  <c r="BB15" i="12" s="1"/>
  <c r="BB16" i="12" a="1"/>
  <c r="BB16" i="12" s="1"/>
  <c r="BB17" i="12" a="1"/>
  <c r="BB17" i="12" s="1"/>
  <c r="BC17" i="12" a="1"/>
  <c r="BC17" i="12" s="1"/>
  <c r="BC16" i="12" a="1"/>
  <c r="BC16" i="12" s="1"/>
  <c r="BC18" i="12" a="1"/>
  <c r="BC18" i="12" s="1"/>
  <c r="BC19" i="12" a="1"/>
  <c r="BC19" i="12" s="1"/>
  <c r="BC15" i="12" a="1"/>
  <c r="BC15" i="12" s="1"/>
  <c r="BE4" i="1"/>
  <c r="BE27" i="1" s="1"/>
  <c r="BF3" i="1"/>
  <c r="BD6" i="1"/>
  <c r="G64" i="1" s="1"/>
  <c r="BD27" i="1"/>
  <c r="BD5" i="1"/>
  <c r="BE5" i="18"/>
  <c r="BF4" i="18"/>
  <c r="BE3" i="12"/>
  <c r="BD4" i="12"/>
  <c r="DY6" i="21" l="1"/>
  <c r="BB6" i="12"/>
  <c r="AG6" i="18"/>
  <c r="BE7" i="12"/>
  <c r="BD18" i="12" a="1"/>
  <c r="BD18" i="12" s="1"/>
  <c r="BD19" i="12" a="1"/>
  <c r="BD19" i="12" s="1"/>
  <c r="H64" i="1"/>
  <c r="IT6" i="17"/>
  <c r="E64" i="1"/>
  <c r="F64" i="1" s="1"/>
  <c r="BG3" i="1"/>
  <c r="BF4" i="1"/>
  <c r="BF5" i="18"/>
  <c r="BE22" i="12"/>
  <c r="BE14" i="12"/>
  <c r="BD22" i="12"/>
  <c r="BD14" i="12"/>
  <c r="BD16" i="12" s="1" a="1"/>
  <c r="BD16" i="12" s="1"/>
  <c r="BD7" i="12"/>
  <c r="BD5" i="12"/>
  <c r="BF3" i="12"/>
  <c r="BE4" i="12"/>
  <c r="BD17" i="12" l="1" a="1"/>
  <c r="BD17" i="12" s="1"/>
  <c r="BD15" i="12" a="1"/>
  <c r="BD15" i="12" s="1"/>
  <c r="BE16" i="12" a="1"/>
  <c r="BE16" i="12" s="1"/>
  <c r="BE17" i="12" a="1"/>
  <c r="BE17" i="12" s="1"/>
  <c r="BE15" i="12" a="1"/>
  <c r="BE15" i="12" s="1"/>
  <c r="BE19" i="12" a="1"/>
  <c r="BE19" i="12" s="1"/>
  <c r="BE18" i="12" a="1"/>
  <c r="BE18" i="12" s="1"/>
  <c r="BF6" i="1"/>
  <c r="G65" i="1" s="1"/>
  <c r="BF5" i="1"/>
  <c r="BF27" i="1"/>
  <c r="BH3" i="1"/>
  <c r="BG4" i="1"/>
  <c r="BG27" i="1" s="1"/>
  <c r="BG3" i="12"/>
  <c r="BF4" i="12"/>
  <c r="ED6" i="21" l="1"/>
  <c r="BD6" i="12"/>
  <c r="AH6" i="18"/>
  <c r="BG7" i="12"/>
  <c r="BF15" i="12" a="1"/>
  <c r="BF15" i="12" s="1"/>
  <c r="H65" i="1"/>
  <c r="JD6" i="17"/>
  <c r="E65" i="1"/>
  <c r="F65" i="1" s="1"/>
  <c r="BI3" i="1"/>
  <c r="BH4" i="1"/>
  <c r="BG22" i="12"/>
  <c r="BG14" i="12"/>
  <c r="BF22" i="12"/>
  <c r="BF14" i="12"/>
  <c r="BF19" i="12" s="1" a="1"/>
  <c r="BF19" i="12" s="1"/>
  <c r="BF7" i="12"/>
  <c r="BF5" i="12"/>
  <c r="BG4" i="12"/>
  <c r="BH3" i="12"/>
  <c r="BF18" i="12" l="1" a="1"/>
  <c r="BF18" i="12" s="1"/>
  <c r="BF17" i="12" a="1"/>
  <c r="BF17" i="12" s="1"/>
  <c r="BF16" i="12" a="1"/>
  <c r="BF16" i="12" s="1"/>
  <c r="BG17" i="12" a="1"/>
  <c r="BG17" i="12" s="1"/>
  <c r="BG16" i="12" a="1"/>
  <c r="BG16" i="12" s="1"/>
  <c r="BG19" i="12" a="1"/>
  <c r="BG19" i="12" s="1"/>
  <c r="BG15" i="12" a="1"/>
  <c r="BG15" i="12" s="1"/>
  <c r="BG18" i="12" a="1"/>
  <c r="BG18" i="12" s="1"/>
  <c r="BH27" i="1"/>
  <c r="BH6" i="1"/>
  <c r="G66" i="1" s="1"/>
  <c r="BH5" i="1"/>
  <c r="BJ3" i="1"/>
  <c r="BI4" i="1"/>
  <c r="BI27" i="1" s="1"/>
  <c r="BH4" i="12"/>
  <c r="BI3" i="12"/>
  <c r="EI6" i="21" l="1"/>
  <c r="BF6" i="12"/>
  <c r="AI6" i="18"/>
  <c r="BI7" i="12"/>
  <c r="BH16" i="12" a="1"/>
  <c r="BH16" i="12" s="1"/>
  <c r="H66" i="1"/>
  <c r="JN6" i="17"/>
  <c r="E66" i="1"/>
  <c r="F66" i="1" s="1"/>
  <c r="BK3" i="1"/>
  <c r="BJ4" i="1"/>
  <c r="BI22" i="12"/>
  <c r="BI14" i="12"/>
  <c r="BH22" i="12"/>
  <c r="BH14" i="12"/>
  <c r="BH15" i="12" s="1" a="1"/>
  <c r="BH15" i="12" s="1"/>
  <c r="BH7" i="12"/>
  <c r="BH5" i="12"/>
  <c r="BJ3" i="12"/>
  <c r="BI4" i="12"/>
  <c r="BH18" i="12" l="1" a="1"/>
  <c r="BH18" i="12" s="1"/>
  <c r="BH19" i="12" a="1"/>
  <c r="BH19" i="12" s="1"/>
  <c r="BH17" i="12" a="1"/>
  <c r="BH17" i="12" s="1"/>
  <c r="BI18" i="12" a="1"/>
  <c r="BI18" i="12" s="1"/>
  <c r="BI15" i="12" a="1"/>
  <c r="BI15" i="12" s="1"/>
  <c r="BI16" i="12" a="1"/>
  <c r="BI16" i="12" s="1"/>
  <c r="BI17" i="12" a="1"/>
  <c r="BI17" i="12" s="1"/>
  <c r="BI19" i="12" a="1"/>
  <c r="BI19" i="12" s="1"/>
  <c r="BJ27" i="1"/>
  <c r="BJ6" i="1"/>
  <c r="G67" i="1" s="1"/>
  <c r="BJ5" i="1"/>
  <c r="BK4" i="1"/>
  <c r="BK27" i="1" s="1"/>
  <c r="BL3" i="1"/>
  <c r="BJ4" i="12"/>
  <c r="BK3" i="12"/>
  <c r="EN6" i="21" l="1"/>
  <c r="BH6" i="12"/>
  <c r="AJ6" i="18"/>
  <c r="BK7" i="12"/>
  <c r="BJ17" i="12" a="1"/>
  <c r="BJ17" i="12" s="1"/>
  <c r="BJ16" i="12" a="1"/>
  <c r="BJ16" i="12" s="1"/>
  <c r="H67" i="1"/>
  <c r="JX6" i="17"/>
  <c r="E67" i="1"/>
  <c r="F67" i="1" s="1"/>
  <c r="BL4" i="1"/>
  <c r="BM3" i="1"/>
  <c r="BK22" i="12"/>
  <c r="BK14" i="12"/>
  <c r="BJ22" i="12"/>
  <c r="BJ14" i="12"/>
  <c r="BJ19" i="12" s="1" a="1"/>
  <c r="BJ19" i="12" s="1"/>
  <c r="BJ7" i="12"/>
  <c r="BJ5" i="12"/>
  <c r="BK4" i="12"/>
  <c r="BL3" i="12"/>
  <c r="BJ15" i="12" l="1" a="1"/>
  <c r="BJ15" i="12" s="1"/>
  <c r="BJ18" i="12" a="1"/>
  <c r="BJ18" i="12" s="1"/>
  <c r="BK19" i="12" a="1"/>
  <c r="BK19" i="12" s="1"/>
  <c r="BK18" i="12" a="1"/>
  <c r="BK18" i="12" s="1"/>
  <c r="BK17" i="12" a="1"/>
  <c r="BK17" i="12" s="1"/>
  <c r="BK16" i="12" a="1"/>
  <c r="BK16" i="12" s="1"/>
  <c r="BK15" i="12" a="1"/>
  <c r="BK15" i="12" s="1"/>
  <c r="BM4" i="1"/>
  <c r="BM27" i="1" s="1"/>
  <c r="BN3" i="1"/>
  <c r="BL27" i="1"/>
  <c r="BL6" i="1"/>
  <c r="G68" i="1" s="1"/>
  <c r="BL5" i="1"/>
  <c r="BL4" i="12"/>
  <c r="BM3" i="12"/>
  <c r="ES6" i="21" l="1"/>
  <c r="BJ6" i="12"/>
  <c r="AK6" i="18"/>
  <c r="BM7" i="12"/>
  <c r="BL17" i="12" a="1"/>
  <c r="BL17" i="12" s="1"/>
  <c r="BL16" i="12" a="1"/>
  <c r="BL16" i="12" s="1"/>
  <c r="BL18" i="12" a="1"/>
  <c r="BL18" i="12" s="1"/>
  <c r="H68" i="1"/>
  <c r="KH6" i="17"/>
  <c r="E68" i="1"/>
  <c r="F68" i="1" s="1"/>
  <c r="BO3" i="1"/>
  <c r="BN4" i="1"/>
  <c r="BM22" i="12"/>
  <c r="BM14" i="12"/>
  <c r="BL22" i="12"/>
  <c r="BL5" i="12"/>
  <c r="BL14" i="12"/>
  <c r="BL15" i="12" s="1" a="1"/>
  <c r="BL15" i="12" s="1"/>
  <c r="BL7" i="12"/>
  <c r="BN3" i="12"/>
  <c r="BM4" i="12"/>
  <c r="BL19" i="12" l="1" a="1"/>
  <c r="BL19" i="12" s="1"/>
  <c r="BM15" i="12" a="1"/>
  <c r="BM15" i="12" s="1"/>
  <c r="BM16" i="12" a="1"/>
  <c r="BM16" i="12" s="1"/>
  <c r="BM19" i="12" a="1"/>
  <c r="BM19" i="12" s="1"/>
  <c r="BM18" i="12" a="1"/>
  <c r="BM18" i="12" s="1"/>
  <c r="BM17" i="12" a="1"/>
  <c r="BM17" i="12" s="1"/>
  <c r="BN27" i="1"/>
  <c r="BN6" i="1"/>
  <c r="G69" i="1" s="1"/>
  <c r="BN5" i="1"/>
  <c r="BP3" i="1"/>
  <c r="BO4" i="1"/>
  <c r="BO27" i="1" s="1"/>
  <c r="BO3" i="12"/>
  <c r="BN4" i="12"/>
  <c r="EX6" i="21" l="1"/>
  <c r="BL6" i="12"/>
  <c r="AL6" i="18"/>
  <c r="BO7" i="12"/>
  <c r="BN19" i="12" a="1"/>
  <c r="BN19" i="12" s="1"/>
  <c r="BN18" i="12" a="1"/>
  <c r="BN18" i="12" s="1"/>
  <c r="H69" i="1"/>
  <c r="KR6" i="17"/>
  <c r="E69" i="1"/>
  <c r="F69" i="1" s="1"/>
  <c r="BQ3" i="1"/>
  <c r="BP4" i="1"/>
  <c r="BN5" i="12"/>
  <c r="BO22" i="12"/>
  <c r="BO14" i="12"/>
  <c r="BN22" i="12"/>
  <c r="BN14" i="12"/>
  <c r="BN15" i="12" s="1" a="1"/>
  <c r="BN15" i="12" s="1"/>
  <c r="BN7" i="12"/>
  <c r="BO4" i="12"/>
  <c r="BP3" i="12"/>
  <c r="BN16" i="12" l="1" a="1"/>
  <c r="BN16" i="12" s="1"/>
  <c r="BN17" i="12" a="1"/>
  <c r="BN17" i="12" s="1"/>
  <c r="BO17" i="12" a="1"/>
  <c r="BO17" i="12" s="1"/>
  <c r="BO18" i="12" a="1"/>
  <c r="BO18" i="12" s="1"/>
  <c r="BO15" i="12" a="1"/>
  <c r="BO15" i="12" s="1"/>
  <c r="BO19" i="12" a="1"/>
  <c r="BO19" i="12" s="1"/>
  <c r="BO16" i="12" a="1"/>
  <c r="BO16" i="12" s="1"/>
  <c r="BP5" i="1"/>
  <c r="BP6" i="1"/>
  <c r="G70" i="1" s="1"/>
  <c r="BP27" i="1"/>
  <c r="BR3" i="1"/>
  <c r="BQ4" i="1"/>
  <c r="BQ27" i="1" s="1"/>
  <c r="BP4" i="12"/>
  <c r="BQ3" i="12"/>
  <c r="FC6" i="21" l="1"/>
  <c r="BN6" i="12"/>
  <c r="AM6" i="18"/>
  <c r="BQ7" i="12"/>
  <c r="BP18" i="12" a="1"/>
  <c r="BP18" i="12" s="1"/>
  <c r="BP19" i="12" a="1"/>
  <c r="BP19" i="12" s="1"/>
  <c r="H70" i="1"/>
  <c r="LB6" i="17"/>
  <c r="E70" i="1"/>
  <c r="F70" i="1" s="1"/>
  <c r="BS3" i="1"/>
  <c r="BR4" i="1"/>
  <c r="BQ22" i="12"/>
  <c r="BQ14" i="12"/>
  <c r="BP22" i="12"/>
  <c r="BP14" i="12"/>
  <c r="BP16" i="12" s="1" a="1"/>
  <c r="BP16" i="12" s="1"/>
  <c r="BP7" i="12"/>
  <c r="BP5" i="12"/>
  <c r="BQ4" i="12"/>
  <c r="BR3" i="12"/>
  <c r="BP17" i="12" l="1" a="1"/>
  <c r="BP17" i="12" s="1"/>
  <c r="BP15" i="12" a="1"/>
  <c r="BP15" i="12" s="1"/>
  <c r="BQ18" i="12" a="1"/>
  <c r="BQ18" i="12" s="1"/>
  <c r="BQ19" i="12" a="1"/>
  <c r="BQ19" i="12" s="1"/>
  <c r="BQ17" i="12" a="1"/>
  <c r="BQ17" i="12" s="1"/>
  <c r="BQ15" i="12" a="1"/>
  <c r="BQ15" i="12" s="1"/>
  <c r="BQ16" i="12" a="1"/>
  <c r="BQ16" i="12" s="1"/>
  <c r="BR6" i="1"/>
  <c r="G71" i="1" s="1"/>
  <c r="BR5" i="1"/>
  <c r="BR27" i="1"/>
  <c r="BT3" i="1"/>
  <c r="BS4" i="1"/>
  <c r="BS27" i="1" s="1"/>
  <c r="BR4" i="12"/>
  <c r="BS3" i="12"/>
  <c r="FH6" i="21" l="1"/>
  <c r="BP6" i="12"/>
  <c r="AN6" i="18"/>
  <c r="BS7" i="12"/>
  <c r="BR19" i="12" a="1"/>
  <c r="BR19" i="12" s="1"/>
  <c r="H71" i="1"/>
  <c r="LL6" i="17"/>
  <c r="E71" i="1"/>
  <c r="F71" i="1" s="1"/>
  <c r="BT4" i="1"/>
  <c r="BU3" i="1"/>
  <c r="BS22" i="12"/>
  <c r="BS14" i="12"/>
  <c r="BR22" i="12"/>
  <c r="BR14" i="12"/>
  <c r="BR15" i="12" s="1" a="1"/>
  <c r="BR15" i="12" s="1"/>
  <c r="BR7" i="12"/>
  <c r="BR5" i="12"/>
  <c r="BS4" i="12"/>
  <c r="BT3" i="12"/>
  <c r="BR18" i="12" l="1" a="1"/>
  <c r="BR18" i="12" s="1"/>
  <c r="BR16" i="12" a="1"/>
  <c r="BR16" i="12" s="1"/>
  <c r="BR17" i="12" a="1"/>
  <c r="BR17" i="12" s="1"/>
  <c r="BS19" i="12" a="1"/>
  <c r="BS19" i="12" s="1"/>
  <c r="BS16" i="12" a="1"/>
  <c r="BS16" i="12" s="1"/>
  <c r="BS17" i="12" a="1"/>
  <c r="BS17" i="12" s="1"/>
  <c r="BS15" i="12" a="1"/>
  <c r="BS15" i="12" s="1"/>
  <c r="BS18" i="12" a="1"/>
  <c r="BS18" i="12" s="1"/>
  <c r="BU4" i="1"/>
  <c r="BU27" i="1" s="1"/>
  <c r="BV3" i="1"/>
  <c r="BT6" i="1"/>
  <c r="G72" i="1" s="1"/>
  <c r="BT5" i="1"/>
  <c r="BT27" i="1"/>
  <c r="BT4" i="12"/>
  <c r="BU3" i="12"/>
  <c r="FM6" i="21" l="1"/>
  <c r="BR6" i="12"/>
  <c r="AO6" i="18"/>
  <c r="BU7" i="12"/>
  <c r="BT17" i="12" a="1"/>
  <c r="BT17" i="12" s="1"/>
  <c r="H72" i="1"/>
  <c r="LV6" i="17"/>
  <c r="E72" i="1"/>
  <c r="F72" i="1" s="1"/>
  <c r="BW3" i="1"/>
  <c r="BV4" i="1"/>
  <c r="BU22" i="12"/>
  <c r="BU14" i="12"/>
  <c r="BT22" i="12"/>
  <c r="BT14" i="12"/>
  <c r="BT18" i="12" s="1" a="1"/>
  <c r="BT18" i="12" s="1"/>
  <c r="BT7" i="12"/>
  <c r="BT5" i="12"/>
  <c r="BV3" i="12"/>
  <c r="BU4" i="12"/>
  <c r="BT16" i="12" l="1" a="1"/>
  <c r="BT16" i="12" s="1"/>
  <c r="BT19" i="12" a="1"/>
  <c r="BT19" i="12" s="1"/>
  <c r="BT15" i="12" a="1"/>
  <c r="BT15" i="12" s="1"/>
  <c r="BU16" i="12" a="1"/>
  <c r="BU16" i="12" s="1"/>
  <c r="BU19" i="12" a="1"/>
  <c r="BU19" i="12" s="1"/>
  <c r="BU17" i="12" a="1"/>
  <c r="BU17" i="12" s="1"/>
  <c r="BU18" i="12" a="1"/>
  <c r="BU18" i="12" s="1"/>
  <c r="BU15" i="12" a="1"/>
  <c r="BU15" i="12" s="1"/>
  <c r="BV6" i="1"/>
  <c r="G73" i="1" s="1"/>
  <c r="BV5" i="1"/>
  <c r="BV27" i="1"/>
  <c r="BX3" i="1"/>
  <c r="BW4" i="1"/>
  <c r="BW27" i="1" s="1"/>
  <c r="BW3" i="12"/>
  <c r="BV4" i="12"/>
  <c r="FR6" i="21" l="1"/>
  <c r="BT6" i="12"/>
  <c r="AP6" i="18"/>
  <c r="BW7" i="12"/>
  <c r="BV19" i="12" a="1"/>
  <c r="BV19" i="12" s="1"/>
  <c r="BV18" i="12" a="1"/>
  <c r="BV18" i="12" s="1"/>
  <c r="H73" i="1"/>
  <c r="MF6" i="17"/>
  <c r="E73" i="1"/>
  <c r="F73" i="1" s="1"/>
  <c r="BY3" i="1"/>
  <c r="BX4" i="1"/>
  <c r="BW22" i="12"/>
  <c r="BW14" i="12"/>
  <c r="BV22" i="12"/>
  <c r="BV14" i="12"/>
  <c r="BV15" i="12" s="1" a="1"/>
  <c r="BV15" i="12" s="1"/>
  <c r="BV7" i="12"/>
  <c r="BV5" i="12"/>
  <c r="BW4" i="12"/>
  <c r="BX3" i="12"/>
  <c r="BV17" i="12" l="1" a="1"/>
  <c r="BV17" i="12" s="1"/>
  <c r="BV16" i="12" a="1"/>
  <c r="BV16" i="12" s="1"/>
  <c r="BW19" i="12" a="1"/>
  <c r="BW19" i="12" s="1"/>
  <c r="BW17" i="12" a="1"/>
  <c r="BW17" i="12" s="1"/>
  <c r="BW18" i="12" a="1"/>
  <c r="BW18" i="12" s="1"/>
  <c r="BW16" i="12" a="1"/>
  <c r="BW16" i="12" s="1"/>
  <c r="BW15" i="12" a="1"/>
  <c r="BW15" i="12" s="1"/>
  <c r="BX27" i="1"/>
  <c r="BX6" i="1"/>
  <c r="G74" i="1" s="1"/>
  <c r="BX5" i="1"/>
  <c r="BZ3" i="1"/>
  <c r="BY4" i="1"/>
  <c r="BY27" i="1" s="1"/>
  <c r="BX4" i="12"/>
  <c r="BY3" i="12"/>
  <c r="FW6" i="21" l="1"/>
  <c r="BV6" i="12"/>
  <c r="AQ6" i="18"/>
  <c r="BY7" i="12"/>
  <c r="BX16" i="12" a="1"/>
  <c r="BX16" i="12" s="1"/>
  <c r="BX17" i="12" a="1"/>
  <c r="BX17" i="12" s="1"/>
  <c r="H74" i="1"/>
  <c r="MP6" i="17"/>
  <c r="E74" i="1"/>
  <c r="F74" i="1" s="1"/>
  <c r="BZ4" i="1"/>
  <c r="CA3" i="1"/>
  <c r="BY22" i="12"/>
  <c r="BY14" i="12"/>
  <c r="BX22" i="12"/>
  <c r="BX14" i="12"/>
  <c r="BX15" i="12" s="1" a="1"/>
  <c r="BX15" i="12" s="1"/>
  <c r="BX7" i="12"/>
  <c r="BX5" i="12"/>
  <c r="BZ3" i="12"/>
  <c r="BY4" i="12"/>
  <c r="BX19" i="12" l="1" a="1"/>
  <c r="BX19" i="12" s="1"/>
  <c r="BX18" i="12" a="1"/>
  <c r="BX18" i="12" s="1"/>
  <c r="BY16" i="12" a="1"/>
  <c r="BY16" i="12" s="1"/>
  <c r="BY19" i="12" a="1"/>
  <c r="BY19" i="12" s="1"/>
  <c r="BY18" i="12" a="1"/>
  <c r="BY18" i="12" s="1"/>
  <c r="BY15" i="12" a="1"/>
  <c r="BY15" i="12" s="1"/>
  <c r="BY17" i="12" a="1"/>
  <c r="BY17" i="12" s="1"/>
  <c r="CA4" i="1"/>
  <c r="CA27" i="1" s="1"/>
  <c r="CB3" i="1"/>
  <c r="BZ6" i="1"/>
  <c r="G75" i="1" s="1"/>
  <c r="BZ5" i="1"/>
  <c r="BZ27" i="1"/>
  <c r="BZ4" i="12"/>
  <c r="CA3" i="12"/>
  <c r="GB6" i="21" l="1"/>
  <c r="BX6" i="12"/>
  <c r="AR6" i="18"/>
  <c r="CA7" i="12"/>
  <c r="BZ15" i="12" a="1"/>
  <c r="BZ15" i="12" s="1"/>
  <c r="H75" i="1"/>
  <c r="MZ6" i="17"/>
  <c r="E75" i="1"/>
  <c r="F75" i="1" s="1"/>
  <c r="CC3" i="1"/>
  <c r="CB4" i="1"/>
  <c r="CA22" i="12"/>
  <c r="CA14" i="12"/>
  <c r="BZ22" i="12"/>
  <c r="BZ14" i="12"/>
  <c r="BZ18" i="12" s="1" a="1"/>
  <c r="BZ18" i="12" s="1"/>
  <c r="BZ7" i="12"/>
  <c r="BZ5" i="12"/>
  <c r="CA4" i="12"/>
  <c r="CB3" i="12"/>
  <c r="BZ19" i="12" l="1" a="1"/>
  <c r="BZ19" i="12" s="1"/>
  <c r="BZ16" i="12" a="1"/>
  <c r="BZ16" i="12" s="1"/>
  <c r="BZ17" i="12" a="1"/>
  <c r="BZ17" i="12" s="1"/>
  <c r="CA18" i="12" a="1"/>
  <c r="CA18" i="12" s="1"/>
  <c r="CA19" i="12" a="1"/>
  <c r="CA19" i="12" s="1"/>
  <c r="CA16" i="12" a="1"/>
  <c r="CA16" i="12" s="1"/>
  <c r="CA17" i="12" a="1"/>
  <c r="CA17" i="12" s="1"/>
  <c r="CA15" i="12" a="1"/>
  <c r="CA15" i="12" s="1"/>
  <c r="CB6" i="1"/>
  <c r="G76" i="1" s="1"/>
  <c r="CB5" i="1"/>
  <c r="CB27" i="1"/>
  <c r="CD3" i="1"/>
  <c r="CC4" i="1"/>
  <c r="CC27" i="1" s="1"/>
  <c r="CC3" i="12"/>
  <c r="CB4" i="12"/>
  <c r="GG6" i="21" l="1"/>
  <c r="BZ6" i="12"/>
  <c r="AS6" i="18"/>
  <c r="CC7" i="12"/>
  <c r="CB16" i="12" a="1"/>
  <c r="CB16" i="12" s="1"/>
  <c r="CB19" i="12" a="1"/>
  <c r="CB19" i="12" s="1"/>
  <c r="H76" i="1"/>
  <c r="NJ6" i="17"/>
  <c r="E76" i="1"/>
  <c r="F76" i="1" s="1"/>
  <c r="CD4" i="1"/>
  <c r="CE3" i="1"/>
  <c r="CC22" i="12"/>
  <c r="CC14" i="12"/>
  <c r="CB22" i="12"/>
  <c r="CB5" i="12"/>
  <c r="CB14" i="12"/>
  <c r="CB18" i="12" s="1" a="1"/>
  <c r="CB18" i="12" s="1"/>
  <c r="CB7" i="12"/>
  <c r="CD3" i="12"/>
  <c r="CC4" i="12"/>
  <c r="CB17" i="12" l="1" a="1"/>
  <c r="CB17" i="12" s="1"/>
  <c r="CB15" i="12" a="1"/>
  <c r="CB15" i="12" s="1"/>
  <c r="CC15" i="12" a="1"/>
  <c r="CC15" i="12" s="1"/>
  <c r="CC17" i="12" a="1"/>
  <c r="CC17" i="12" s="1"/>
  <c r="CC18" i="12" a="1"/>
  <c r="CC18" i="12" s="1"/>
  <c r="CC16" i="12" a="1"/>
  <c r="CC16" i="12" s="1"/>
  <c r="CC19" i="12" a="1"/>
  <c r="CC19" i="12" s="1"/>
  <c r="CF3" i="1"/>
  <c r="CE4" i="1"/>
  <c r="CE27" i="1" s="1"/>
  <c r="CD5" i="1"/>
  <c r="CD27" i="1"/>
  <c r="CD6" i="1"/>
  <c r="G77" i="1" s="1"/>
  <c r="CE3" i="12"/>
  <c r="CD4" i="12"/>
  <c r="GL6" i="21" l="1"/>
  <c r="CB6" i="12"/>
  <c r="AT6" i="18"/>
  <c r="CE7" i="12"/>
  <c r="CD17" i="12" a="1"/>
  <c r="CD17" i="12" s="1"/>
  <c r="CD18" i="12" a="1"/>
  <c r="CD18" i="12" s="1"/>
  <c r="H77" i="1"/>
  <c r="NT6" i="17"/>
  <c r="E77" i="1"/>
  <c r="F77" i="1" s="1"/>
  <c r="CG3" i="1"/>
  <c r="CF4" i="1"/>
  <c r="CD5" i="12"/>
  <c r="CE22" i="12"/>
  <c r="CE14" i="12"/>
  <c r="CD22" i="12"/>
  <c r="CD14" i="12"/>
  <c r="CD15" i="12" s="1" a="1"/>
  <c r="CD15" i="12" s="1"/>
  <c r="CD7" i="12"/>
  <c r="CF3" i="12"/>
  <c r="CE4" i="12"/>
  <c r="CD16" i="12" l="1" a="1"/>
  <c r="CD16" i="12" s="1"/>
  <c r="CD19" i="12" a="1"/>
  <c r="CD19" i="12" s="1"/>
  <c r="CE16" i="12" a="1"/>
  <c r="CE16" i="12" s="1"/>
  <c r="CE19" i="12" a="1"/>
  <c r="CE19" i="12" s="1"/>
  <c r="CE15" i="12" a="1"/>
  <c r="CE15" i="12" s="1"/>
  <c r="CE17" i="12" a="1"/>
  <c r="CE17" i="12" s="1"/>
  <c r="CE18" i="12" a="1"/>
  <c r="CE18" i="12" s="1"/>
  <c r="CF6" i="1"/>
  <c r="G78" i="1" s="1"/>
  <c r="CF5" i="1"/>
  <c r="CF27" i="1"/>
  <c r="CG4" i="1"/>
  <c r="CG27" i="1" s="1"/>
  <c r="CH3" i="1"/>
  <c r="CF4" i="12"/>
  <c r="CG3" i="12"/>
  <c r="GQ6" i="21" l="1"/>
  <c r="CD6" i="12"/>
  <c r="AU6" i="18"/>
  <c r="CG7" i="12"/>
  <c r="CF16" i="12" a="1"/>
  <c r="CF16" i="12" s="1"/>
  <c r="CF18" i="12" a="1"/>
  <c r="CF18" i="12" s="1"/>
  <c r="CF19" i="12" a="1"/>
  <c r="CF19" i="12" s="1"/>
  <c r="H78" i="1"/>
  <c r="OD6" i="17"/>
  <c r="E78" i="1"/>
  <c r="F78" i="1" s="1"/>
  <c r="CH4" i="1"/>
  <c r="CI3" i="1"/>
  <c r="CF5" i="12"/>
  <c r="CG22" i="12"/>
  <c r="CG14" i="12"/>
  <c r="CF22" i="12"/>
  <c r="CF14" i="12"/>
  <c r="CF15" i="12" s="1" a="1"/>
  <c r="CF15" i="12" s="1"/>
  <c r="CF7" i="12"/>
  <c r="CG4" i="12"/>
  <c r="CH3" i="12"/>
  <c r="CF17" i="12" l="1" a="1"/>
  <c r="CF17" i="12" s="1"/>
  <c r="CG16" i="12" a="1"/>
  <c r="CG16" i="12" s="1"/>
  <c r="CG19" i="12" a="1"/>
  <c r="CG19" i="12" s="1"/>
  <c r="CG18" i="12" a="1"/>
  <c r="CG18" i="12" s="1"/>
  <c r="CG17" i="12" a="1"/>
  <c r="CG17" i="12" s="1"/>
  <c r="CG15" i="12" a="1"/>
  <c r="CG15" i="12" s="1"/>
  <c r="CI4" i="1"/>
  <c r="CI27" i="1" s="1"/>
  <c r="CJ3" i="1"/>
  <c r="CH6" i="1"/>
  <c r="G79" i="1" s="1"/>
  <c r="CH5" i="1"/>
  <c r="CH27" i="1"/>
  <c r="CH4" i="12"/>
  <c r="CI3" i="12"/>
  <c r="GV6" i="21" l="1"/>
  <c r="CF6" i="12"/>
  <c r="AV6" i="18"/>
  <c r="CI7" i="12"/>
  <c r="CH18" i="12" a="1"/>
  <c r="CH18" i="12" s="1"/>
  <c r="CH15" i="12" a="1"/>
  <c r="CH15" i="12" s="1"/>
  <c r="H79" i="1"/>
  <c r="ON6" i="17"/>
  <c r="E79" i="1"/>
  <c r="F79" i="1" s="1"/>
  <c r="CK3" i="1"/>
  <c r="CJ4" i="1"/>
  <c r="CH5" i="12"/>
  <c r="CI22" i="12"/>
  <c r="CI14" i="12"/>
  <c r="CH22" i="12"/>
  <c r="CH14" i="12"/>
  <c r="CH19" i="12" s="1" a="1"/>
  <c r="CH19" i="12" s="1"/>
  <c r="CH7" i="12"/>
  <c r="CI4" i="12"/>
  <c r="CJ3" i="12"/>
  <c r="CH16" i="12" l="1" a="1"/>
  <c r="CH16" i="12" s="1"/>
  <c r="CH17" i="12" a="1"/>
  <c r="CH17" i="12" s="1"/>
  <c r="CI16" i="12" a="1"/>
  <c r="CI16" i="12" s="1"/>
  <c r="CI18" i="12" a="1"/>
  <c r="CI18" i="12" s="1"/>
  <c r="CI15" i="12" a="1"/>
  <c r="CI15" i="12" s="1"/>
  <c r="CI19" i="12" a="1"/>
  <c r="CI19" i="12" s="1"/>
  <c r="CI17" i="12" a="1"/>
  <c r="CI17" i="12" s="1"/>
  <c r="CJ6" i="1"/>
  <c r="G80" i="1" s="1"/>
  <c r="CJ5" i="1"/>
  <c r="CJ27" i="1"/>
  <c r="CL3" i="1"/>
  <c r="CK4" i="1"/>
  <c r="CK27" i="1" s="1"/>
  <c r="CK3" i="12"/>
  <c r="CJ4" i="12"/>
  <c r="HA6" i="21" l="1"/>
  <c r="CH6" i="12"/>
  <c r="AW6" i="18"/>
  <c r="CK7" i="12"/>
  <c r="CJ17" i="12" a="1"/>
  <c r="CJ17" i="12" s="1"/>
  <c r="CJ19" i="12" a="1"/>
  <c r="CJ19" i="12" s="1"/>
  <c r="H80" i="1"/>
  <c r="OX6" i="17"/>
  <c r="E80" i="1"/>
  <c r="F80" i="1" s="1"/>
  <c r="CM3" i="1"/>
  <c r="CL4" i="1"/>
  <c r="CK22" i="12"/>
  <c r="CK14" i="12"/>
  <c r="CJ5" i="12"/>
  <c r="CJ22" i="12"/>
  <c r="CJ14" i="12"/>
  <c r="CJ15" i="12" s="1" a="1"/>
  <c r="CJ15" i="12" s="1"/>
  <c r="CJ7" i="12"/>
  <c r="CL3" i="12"/>
  <c r="CK4" i="12"/>
  <c r="CJ16" i="12" l="1" a="1"/>
  <c r="CJ16" i="12" s="1"/>
  <c r="CJ18" i="12" a="1"/>
  <c r="CJ18" i="12" s="1"/>
  <c r="CK17" i="12" a="1"/>
  <c r="CK17" i="12" s="1"/>
  <c r="CK18" i="12" a="1"/>
  <c r="CK18" i="12" s="1"/>
  <c r="CK15" i="12" a="1"/>
  <c r="CK15" i="12" s="1"/>
  <c r="CK16" i="12" a="1"/>
  <c r="CK16" i="12" s="1"/>
  <c r="CK19" i="12" a="1"/>
  <c r="CK19" i="12" s="1"/>
  <c r="CL6" i="1"/>
  <c r="G81" i="1" s="1"/>
  <c r="CL27" i="1"/>
  <c r="CL5" i="1"/>
  <c r="CN3" i="1"/>
  <c r="CM4" i="1"/>
  <c r="CM27" i="1" s="1"/>
  <c r="CM3" i="12"/>
  <c r="CL4" i="12"/>
  <c r="HF6" i="21" l="1"/>
  <c r="CJ6" i="12"/>
  <c r="AX6" i="18"/>
  <c r="CM7" i="12"/>
  <c r="CL17" i="12" a="1"/>
  <c r="CL17" i="12" s="1"/>
  <c r="CL16" i="12" a="1"/>
  <c r="CL16" i="12" s="1"/>
  <c r="CL18" i="12" a="1"/>
  <c r="CL18" i="12" s="1"/>
  <c r="H81" i="1"/>
  <c r="PH6" i="17"/>
  <c r="E81" i="1"/>
  <c r="F81" i="1" s="1"/>
  <c r="CO3" i="1"/>
  <c r="CN4" i="1"/>
  <c r="CM22" i="12"/>
  <c r="CM14" i="12"/>
  <c r="CL22" i="12"/>
  <c r="CL14" i="12"/>
  <c r="CL15" i="12" s="1" a="1"/>
  <c r="CL15" i="12" s="1"/>
  <c r="CL7" i="12"/>
  <c r="CL5" i="12"/>
  <c r="CN3" i="12"/>
  <c r="CM4" i="12"/>
  <c r="CL19" i="12" l="1" a="1"/>
  <c r="CL19" i="12" s="1"/>
  <c r="CM18" i="12" a="1"/>
  <c r="CM18" i="12" s="1"/>
  <c r="CM16" i="12" a="1"/>
  <c r="CM16" i="12" s="1"/>
  <c r="CM19" i="12" a="1"/>
  <c r="CM19" i="12" s="1"/>
  <c r="CM17" i="12" a="1"/>
  <c r="CM17" i="12" s="1"/>
  <c r="CM15" i="12" a="1"/>
  <c r="CM15" i="12" s="1"/>
  <c r="CN27" i="1"/>
  <c r="CN6" i="1"/>
  <c r="G82" i="1" s="1"/>
  <c r="CN5" i="1"/>
  <c r="CO4" i="1"/>
  <c r="CO27" i="1" s="1"/>
  <c r="CP3" i="1"/>
  <c r="CN4" i="12"/>
  <c r="CO3" i="12"/>
  <c r="HK6" i="21" l="1"/>
  <c r="CL6" i="12"/>
  <c r="AY6" i="18"/>
  <c r="CO7" i="12"/>
  <c r="CN17" i="12" a="1"/>
  <c r="CN17" i="12" s="1"/>
  <c r="CN16" i="12" a="1"/>
  <c r="CN16" i="12" s="1"/>
  <c r="CN15" i="12" a="1"/>
  <c r="CN15" i="12" s="1"/>
  <c r="H82" i="1"/>
  <c r="PR6" i="17"/>
  <c r="E82" i="1"/>
  <c r="F82" i="1" s="1"/>
  <c r="CP4" i="1"/>
  <c r="CQ3" i="1"/>
  <c r="CO22" i="12"/>
  <c r="CO14" i="12"/>
  <c r="CN22" i="12"/>
  <c r="CN14" i="12"/>
  <c r="CN18" i="12" s="1" a="1"/>
  <c r="CN18" i="12" s="1"/>
  <c r="CN7" i="12"/>
  <c r="CN5" i="12"/>
  <c r="CO4" i="12"/>
  <c r="CP3" i="12"/>
  <c r="CN19" i="12" l="1" a="1"/>
  <c r="CN19" i="12" s="1"/>
  <c r="CO19" i="12" a="1"/>
  <c r="CO19" i="12" s="1"/>
  <c r="CO15" i="12" a="1"/>
  <c r="CO15" i="12" s="1"/>
  <c r="CO17" i="12" a="1"/>
  <c r="CO17" i="12" s="1"/>
  <c r="CO16" i="12" a="1"/>
  <c r="CO16" i="12" s="1"/>
  <c r="CO18" i="12" a="1"/>
  <c r="CO18" i="12" s="1"/>
  <c r="CQ4" i="1"/>
  <c r="CQ27" i="1" s="1"/>
  <c r="CR3" i="1"/>
  <c r="CP6" i="1"/>
  <c r="G83" i="1" s="1"/>
  <c r="CP27" i="1"/>
  <c r="CP5" i="1"/>
  <c r="CP4" i="12"/>
  <c r="CQ3" i="12"/>
  <c r="HP6" i="21" l="1"/>
  <c r="CN6" i="12"/>
  <c r="AZ6" i="18"/>
  <c r="CQ7" i="12"/>
  <c r="CP17" i="12" a="1"/>
  <c r="CP17" i="12" s="1"/>
  <c r="CP16" i="12" a="1"/>
  <c r="CP16" i="12" s="1"/>
  <c r="H83" i="1"/>
  <c r="QB6" i="17"/>
  <c r="E83" i="1"/>
  <c r="F83" i="1" s="1"/>
  <c r="CS3" i="1"/>
  <c r="CR4" i="1"/>
  <c r="CQ22" i="12"/>
  <c r="CQ14" i="12"/>
  <c r="CP22" i="12"/>
  <c r="CP14" i="12"/>
  <c r="CP15" i="12" s="1" a="1"/>
  <c r="CP15" i="12" s="1"/>
  <c r="CP7" i="12"/>
  <c r="CP5" i="12"/>
  <c r="CQ4" i="12"/>
  <c r="CR3" i="12"/>
  <c r="CP19" i="12" l="1" a="1"/>
  <c r="CP19" i="12" s="1"/>
  <c r="CP18" i="12" a="1"/>
  <c r="CP18" i="12" s="1"/>
  <c r="CQ16" i="12" a="1"/>
  <c r="CQ16" i="12" s="1"/>
  <c r="CQ19" i="12" a="1"/>
  <c r="CQ19" i="12" s="1"/>
  <c r="CQ15" i="12" a="1"/>
  <c r="CQ15" i="12" s="1"/>
  <c r="CQ18" i="12" a="1"/>
  <c r="CQ18" i="12" s="1"/>
  <c r="CQ17" i="12" a="1"/>
  <c r="CQ17" i="12" s="1"/>
  <c r="CR6" i="1"/>
  <c r="G84" i="1" s="1"/>
  <c r="CR27" i="1"/>
  <c r="CR5" i="1"/>
  <c r="CT3" i="1"/>
  <c r="CS4" i="1"/>
  <c r="CS27" i="1" s="1"/>
  <c r="CS3" i="12"/>
  <c r="CR4" i="12"/>
  <c r="HU6" i="21" l="1"/>
  <c r="CP6" i="12"/>
  <c r="BA6" i="18"/>
  <c r="CS7" i="12"/>
  <c r="CR16" i="12" a="1"/>
  <c r="CR16" i="12" s="1"/>
  <c r="CR17" i="12" a="1"/>
  <c r="CR17" i="12" s="1"/>
  <c r="H84" i="1"/>
  <c r="QL6" i="17"/>
  <c r="E84" i="1"/>
  <c r="F84" i="1" s="1"/>
  <c r="CT4" i="1"/>
  <c r="CU3" i="1"/>
  <c r="CS22" i="12"/>
  <c r="CS14" i="12"/>
  <c r="CR22" i="12"/>
  <c r="CR14" i="12"/>
  <c r="CR15" i="12" s="1" a="1"/>
  <c r="CR15" i="12" s="1"/>
  <c r="CR5" i="12"/>
  <c r="CR7" i="12"/>
  <c r="CT3" i="12"/>
  <c r="CS4" i="12"/>
  <c r="CR19" i="12" l="1" a="1"/>
  <c r="CR19" i="12" s="1"/>
  <c r="CR18" i="12" a="1"/>
  <c r="CR18" i="12" s="1"/>
  <c r="CS16" i="12" a="1"/>
  <c r="CS16" i="12" s="1"/>
  <c r="CS19" i="12" a="1"/>
  <c r="CS19" i="12" s="1"/>
  <c r="CS17" i="12" a="1"/>
  <c r="CS17" i="12" s="1"/>
  <c r="CS15" i="12" a="1"/>
  <c r="CS15" i="12" s="1"/>
  <c r="CS18" i="12" a="1"/>
  <c r="CS18" i="12" s="1"/>
  <c r="CV3" i="1"/>
  <c r="CU4" i="1"/>
  <c r="CU27" i="1" s="1"/>
  <c r="CT27" i="1"/>
  <c r="CT6" i="1"/>
  <c r="G85" i="1" s="1"/>
  <c r="CT5" i="1"/>
  <c r="CU3" i="12"/>
  <c r="CT4" i="12"/>
  <c r="HZ6" i="21" l="1"/>
  <c r="CR6" i="12"/>
  <c r="BB6" i="18"/>
  <c r="CU7" i="12"/>
  <c r="CT17" i="12" a="1"/>
  <c r="CT17" i="12" s="1"/>
  <c r="CT16" i="12" a="1"/>
  <c r="CT16" i="12" s="1"/>
  <c r="H85" i="1"/>
  <c r="QV6" i="17"/>
  <c r="E85" i="1"/>
  <c r="F85" i="1" s="1"/>
  <c r="CW3" i="1"/>
  <c r="CV4" i="1"/>
  <c r="CU22" i="12"/>
  <c r="CU14" i="12"/>
  <c r="CT22" i="12"/>
  <c r="CT14" i="12"/>
  <c r="CT19" i="12" s="1" a="1"/>
  <c r="CT19" i="12" s="1"/>
  <c r="CT7" i="12"/>
  <c r="CT5" i="12"/>
  <c r="CU4" i="12"/>
  <c r="CV3" i="12"/>
  <c r="CT15" i="12" l="1" a="1"/>
  <c r="CT15" i="12" s="1"/>
  <c r="CT18" i="12" a="1"/>
  <c r="CT18" i="12" s="1"/>
  <c r="CU18" i="12" a="1"/>
  <c r="CU18" i="12" s="1"/>
  <c r="CU19" i="12" a="1"/>
  <c r="CU19" i="12" s="1"/>
  <c r="CU16" i="12" a="1"/>
  <c r="CU16" i="12" s="1"/>
  <c r="CU15" i="12" a="1"/>
  <c r="CU15" i="12" s="1"/>
  <c r="CU17" i="12" a="1"/>
  <c r="CU17" i="12" s="1"/>
  <c r="CV5" i="1"/>
  <c r="CV6" i="1"/>
  <c r="G86" i="1" s="1"/>
  <c r="CV27" i="1"/>
  <c r="CW4" i="1"/>
  <c r="CW27" i="1" s="1"/>
  <c r="CX3" i="1"/>
  <c r="CV4" i="12"/>
  <c r="CW3" i="12"/>
  <c r="IE6" i="21" l="1"/>
  <c r="CT6" i="12"/>
  <c r="BC6" i="18"/>
  <c r="CW7" i="12"/>
  <c r="CV17" i="12" a="1"/>
  <c r="CV17" i="12" s="1"/>
  <c r="CV16" i="12" a="1"/>
  <c r="CV16" i="12" s="1"/>
  <c r="CV18" i="12" a="1"/>
  <c r="CV18" i="12" s="1"/>
  <c r="H86" i="1"/>
  <c r="RF6" i="17"/>
  <c r="E86" i="1"/>
  <c r="F86" i="1" s="1"/>
  <c r="CX4" i="1"/>
  <c r="CY3" i="1"/>
  <c r="CW22" i="12"/>
  <c r="CW14" i="12"/>
  <c r="CV5" i="12"/>
  <c r="CV22" i="12"/>
  <c r="CV14" i="12"/>
  <c r="CV15" i="12" s="1" a="1"/>
  <c r="CV15" i="12" s="1"/>
  <c r="CV7" i="12"/>
  <c r="CW4" i="12"/>
  <c r="CX3" i="12"/>
  <c r="CV19" i="12" l="1" a="1"/>
  <c r="CV19" i="12" s="1"/>
  <c r="CW19" i="12" a="1"/>
  <c r="CW19" i="12" s="1"/>
  <c r="CW15" i="12" a="1"/>
  <c r="CW15" i="12" s="1"/>
  <c r="CW18" i="12" a="1"/>
  <c r="CW18" i="12" s="1"/>
  <c r="CW17" i="12" a="1"/>
  <c r="CW17" i="12" s="1"/>
  <c r="CW16" i="12" a="1"/>
  <c r="CW16" i="12" s="1"/>
  <c r="CY4" i="1"/>
  <c r="CY27" i="1" s="1"/>
  <c r="CZ3" i="1"/>
  <c r="CX6" i="1"/>
  <c r="G87" i="1" s="1"/>
  <c r="CX5" i="1"/>
  <c r="CX27" i="1"/>
  <c r="CX4" i="12"/>
  <c r="CY3" i="12"/>
  <c r="IJ6" i="21" l="1"/>
  <c r="CV6" i="12"/>
  <c r="BD6" i="18"/>
  <c r="CY7" i="12"/>
  <c r="CX17" i="12" a="1"/>
  <c r="CX17" i="12" s="1"/>
  <c r="H87" i="1"/>
  <c r="RP6" i="17"/>
  <c r="E87" i="1"/>
  <c r="F87" i="1" s="1"/>
  <c r="DA3" i="1"/>
  <c r="CZ4" i="1"/>
  <c r="CY22" i="12"/>
  <c r="CY14" i="12"/>
  <c r="CX22" i="12"/>
  <c r="CX14" i="12"/>
  <c r="CX15" i="12" s="1" a="1"/>
  <c r="CX15" i="12" s="1"/>
  <c r="CX7" i="12"/>
  <c r="CX5" i="12"/>
  <c r="CY4" i="12"/>
  <c r="CZ3" i="12"/>
  <c r="CX16" i="12" l="1" a="1"/>
  <c r="CX16" i="12" s="1"/>
  <c r="CX19" i="12" a="1"/>
  <c r="CX19" i="12" s="1"/>
  <c r="CX18" i="12" a="1"/>
  <c r="CX18" i="12" s="1"/>
  <c r="CY16" i="12" a="1"/>
  <c r="CY16" i="12" s="1"/>
  <c r="CY19" i="12" a="1"/>
  <c r="CY19" i="12" s="1"/>
  <c r="CY15" i="12" a="1"/>
  <c r="CY15" i="12" s="1"/>
  <c r="CY17" i="12" a="1"/>
  <c r="CY17" i="12" s="1"/>
  <c r="CY18" i="12" a="1"/>
  <c r="CY18" i="12" s="1"/>
  <c r="CZ6" i="1"/>
  <c r="G88" i="1" s="1"/>
  <c r="CZ5" i="1"/>
  <c r="CZ27" i="1"/>
  <c r="DB3" i="1"/>
  <c r="DA4" i="1"/>
  <c r="DA27" i="1" s="1"/>
  <c r="CZ4" i="12"/>
  <c r="DA3" i="12"/>
  <c r="IO6" i="21" l="1"/>
  <c r="CX6" i="12"/>
  <c r="BE6" i="18"/>
  <c r="DA7" i="12"/>
  <c r="CZ16" i="12" a="1"/>
  <c r="CZ16" i="12" s="1"/>
  <c r="CZ19" i="12" a="1"/>
  <c r="CZ19" i="12" s="1"/>
  <c r="H88" i="1"/>
  <c r="RZ6" i="17"/>
  <c r="E88" i="1"/>
  <c r="F88" i="1" s="1"/>
  <c r="DC3" i="1"/>
  <c r="DC4" i="1" s="1"/>
  <c r="DC27" i="1" s="1"/>
  <c r="DB4" i="1"/>
  <c r="DA22" i="12"/>
  <c r="DA14" i="12"/>
  <c r="CZ22" i="12"/>
  <c r="CZ14" i="12"/>
  <c r="CZ15" i="12" s="1" a="1"/>
  <c r="CZ15" i="12" s="1"/>
  <c r="CZ7" i="12"/>
  <c r="CZ5" i="12"/>
  <c r="DA4" i="12"/>
  <c r="CZ17" i="12" l="1" a="1"/>
  <c r="CZ17" i="12" s="1"/>
  <c r="CZ18" i="12" a="1"/>
  <c r="CZ18" i="12" s="1"/>
  <c r="DA17" i="12" a="1"/>
  <c r="DA17" i="12" s="1"/>
  <c r="DA19" i="12" a="1"/>
  <c r="DA19" i="12" s="1"/>
  <c r="DA15" i="12" a="1"/>
  <c r="DA15" i="12" s="1"/>
  <c r="DA16" i="12" a="1"/>
  <c r="DA16" i="12" s="1"/>
  <c r="DA18" i="12" a="1"/>
  <c r="DA18" i="12" s="1"/>
  <c r="DB27" i="1"/>
  <c r="DB6" i="1"/>
  <c r="G89" i="1" s="1"/>
  <c r="DB5" i="1"/>
  <c r="IT6" i="21" l="1"/>
  <c r="CZ6" i="12"/>
  <c r="BF6" i="18"/>
  <c r="H89" i="1"/>
  <c r="SJ6" i="17"/>
  <c r="E89" i="1"/>
  <c r="F89" i="1" s="1"/>
  <c r="F6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Derek Barber</author>
  </authors>
  <commentList>
    <comment ref="B54" authorId="0" shapeId="0" xr:uid="{00000000-0006-0000-0500-000001000000}">
      <text>
        <r>
          <rPr>
            <b/>
            <sz val="9"/>
            <color indexed="81"/>
            <rFont val="Tahoma"/>
            <family val="2"/>
          </rPr>
          <t>Derek Barber:</t>
        </r>
        <r>
          <rPr>
            <sz val="9"/>
            <color indexed="81"/>
            <rFont val="Tahoma"/>
            <family val="2"/>
          </rPr>
          <t xml:space="preserve">
USDA's Child and Adult Care Food Program, similar to Free and Reduced Price lunch for schools</t>
        </r>
      </text>
    </comment>
    <comment ref="B55" authorId="0" shapeId="0" xr:uid="{00000000-0006-0000-0500-000002000000}">
      <text>
        <r>
          <rPr>
            <b/>
            <sz val="9"/>
            <color indexed="81"/>
            <rFont val="Tahoma"/>
            <family val="2"/>
          </rPr>
          <t>Derek Barber:</t>
        </r>
        <r>
          <rPr>
            <sz val="9"/>
            <color indexed="81"/>
            <rFont val="Tahoma"/>
            <family val="2"/>
          </rPr>
          <t xml:space="preserve">
There is a third category, "Paid," but I haven't identified if this means participating sites receive some offsetting revenue even when full tuition is paid, etc.</t>
        </r>
      </text>
    </comment>
  </commentList>
</comments>
</file>

<file path=xl/sharedStrings.xml><?xml version="1.0" encoding="utf-8"?>
<sst xmlns="http://schemas.openxmlformats.org/spreadsheetml/2006/main" count="1514" uniqueCount="677">
  <si>
    <t>Contact information</t>
  </si>
  <si>
    <t>Contact name for individual responsible for completing survey</t>
  </si>
  <si>
    <t>Title of contact</t>
  </si>
  <si>
    <t>Phone number for contact</t>
  </si>
  <si>
    <t>Email address for contact</t>
  </si>
  <si>
    <t>City</t>
  </si>
  <si>
    <t>Organization type</t>
  </si>
  <si>
    <t>Part-time</t>
  </si>
  <si>
    <t>Full-time</t>
  </si>
  <si>
    <t>State-issued facility or license identification number</t>
  </si>
  <si>
    <t>Director/ Administrator</t>
  </si>
  <si>
    <t>Teacher</t>
  </si>
  <si>
    <t>Teacher assistant/ aide</t>
  </si>
  <si>
    <t>Education coordinator</t>
  </si>
  <si>
    <r>
      <t xml:space="preserve">Average </t>
    </r>
    <r>
      <rPr>
        <b/>
        <u/>
        <sz val="11"/>
        <color theme="1"/>
        <rFont val="Times New Roman"/>
        <family val="1"/>
      </rPr>
      <t>Daily</t>
    </r>
    <r>
      <rPr>
        <b/>
        <sz val="11"/>
        <color theme="1"/>
        <rFont val="Times New Roman"/>
        <family val="1"/>
      </rPr>
      <t xml:space="preserve"> Tuition Rate for Private Pay</t>
    </r>
  </si>
  <si>
    <t>Providing child care</t>
  </si>
  <si>
    <t>Administration</t>
  </si>
  <si>
    <t>Less than 1 year</t>
  </si>
  <si>
    <t>4-5 years</t>
  </si>
  <si>
    <t>6-10 years</t>
  </si>
  <si>
    <t>More than 10 years</t>
  </si>
  <si>
    <t>1-3 years</t>
  </si>
  <si>
    <t>Time in Operation</t>
  </si>
  <si>
    <t>Input</t>
  </si>
  <si>
    <t>For Profit</t>
  </si>
  <si>
    <t>Head Start</t>
  </si>
  <si>
    <t>Other</t>
  </si>
  <si>
    <t>Organizational Structure</t>
  </si>
  <si>
    <t>Accredited by Other Organization Not Listed</t>
  </si>
  <si>
    <t>American Montessori Society</t>
  </si>
  <si>
    <t>Association for Christian Schools International</t>
  </si>
  <si>
    <t>Association for Early Learning Leaders</t>
  </si>
  <si>
    <t>Council on Accreditation</t>
  </si>
  <si>
    <t>National Association for the Education of Young Children</t>
  </si>
  <si>
    <t>National Early Childhood Program Accreditation</t>
  </si>
  <si>
    <t>Council for Professional Recognition</t>
  </si>
  <si>
    <t>National Association for Family Child Care</t>
  </si>
  <si>
    <t>Accreditation</t>
  </si>
  <si>
    <t>QF Rating</t>
  </si>
  <si>
    <t>Not Participating in Quality First</t>
  </si>
  <si>
    <t>Participating in Quality First but not yet rated</t>
  </si>
  <si>
    <t>1 Star</t>
  </si>
  <si>
    <t>2 Stars</t>
  </si>
  <si>
    <t>3 Stars</t>
  </si>
  <si>
    <t>4 Stars</t>
  </si>
  <si>
    <t>5 Stars</t>
  </si>
  <si>
    <t>Line</t>
  </si>
  <si>
    <t>Factor</t>
  </si>
  <si>
    <t>Other Revenues</t>
  </si>
  <si>
    <t xml:space="preserve"> Family copayments for DES Child Care Subsidy</t>
  </si>
  <si>
    <t xml:space="preserve"> Quality First Scholarships</t>
  </si>
  <si>
    <t xml:space="preserve"> Grants</t>
  </si>
  <si>
    <t xml:space="preserve"> CACFP reimbursements</t>
  </si>
  <si>
    <t>Recordkeeping</t>
  </si>
  <si>
    <t>Productivity Factor</t>
  </si>
  <si>
    <t>Supervising employees</t>
  </si>
  <si>
    <t>Curriculum development</t>
  </si>
  <si>
    <t>Attending training/ conferences</t>
  </si>
  <si>
    <t>Parent/ teacher conferences</t>
  </si>
  <si>
    <t>Working with FTF Coaches</t>
  </si>
  <si>
    <t>Cost of Quality Study</t>
  </si>
  <si>
    <t>Prepared by Burns &amp; Associates, Inc.</t>
  </si>
  <si>
    <t>Child assessment system</t>
  </si>
  <si>
    <t>% of children receiving free meals</t>
  </si>
  <si>
    <t>% of enrolled children receiving reduced price meals</t>
  </si>
  <si>
    <t>Monday</t>
  </si>
  <si>
    <t>Tuesday</t>
  </si>
  <si>
    <t>Wednesday</t>
  </si>
  <si>
    <t>Thursday</t>
  </si>
  <si>
    <t>Friday</t>
  </si>
  <si>
    <t>Saturday</t>
  </si>
  <si>
    <t>Sunday</t>
  </si>
  <si>
    <t>Time Open</t>
  </si>
  <si>
    <t>Time Close</t>
  </si>
  <si>
    <t/>
  </si>
  <si>
    <t>Teacher Type</t>
  </si>
  <si>
    <t>College Credit/ Degree</t>
  </si>
  <si>
    <t>Child Development Associate (CDA)</t>
  </si>
  <si>
    <t>Years Experience</t>
  </si>
  <si>
    <t>4-6 years</t>
  </si>
  <si>
    <t>7 or more years</t>
  </si>
  <si>
    <t>0-6 months</t>
  </si>
  <si>
    <t>Bachelor's Degree (BA/ BS) in ECE/ related field</t>
  </si>
  <si>
    <t>7-11 months</t>
  </si>
  <si>
    <t>0-12 months</t>
  </si>
  <si>
    <t>12-24 months</t>
  </si>
  <si>
    <t>2 year olds</t>
  </si>
  <si>
    <t>3 year olds</t>
  </si>
  <si>
    <t>4-5 year olds</t>
  </si>
  <si>
    <t>Classroom 1</t>
  </si>
  <si>
    <t>Classroom 2</t>
  </si>
  <si>
    <t>Classroom 3</t>
  </si>
  <si>
    <t>Classroom 4</t>
  </si>
  <si>
    <t>Classroom 5</t>
  </si>
  <si>
    <t>Classroom 6</t>
  </si>
  <si>
    <t>Classroom 7</t>
  </si>
  <si>
    <t>Classroom 8</t>
  </si>
  <si>
    <t>Classroom 9</t>
  </si>
  <si>
    <t>Classroom 10</t>
  </si>
  <si>
    <t>Classroom 11</t>
  </si>
  <si>
    <t>Classroom 12</t>
  </si>
  <si>
    <t>Classroom 13</t>
  </si>
  <si>
    <t>Classroom 14</t>
  </si>
  <si>
    <t>Classroom 15</t>
  </si>
  <si>
    <t>Classroom 16</t>
  </si>
  <si>
    <t>Classroom 17</t>
  </si>
  <si>
    <t>Classroom 18</t>
  </si>
  <si>
    <t>Classroom 19</t>
  </si>
  <si>
    <t>Classroom 20</t>
  </si>
  <si>
    <t>Substitutes/ Floaters</t>
  </si>
  <si>
    <t>Full-Time Daily Rate</t>
  </si>
  <si>
    <t>Part-Time Daily Rate</t>
  </si>
  <si>
    <t>Age Range</t>
  </si>
  <si>
    <t>Office equipment (printers/ computers, desks, chairs, etc.)</t>
  </si>
  <si>
    <t>Revenues and Tuition Rates</t>
  </si>
  <si>
    <t>Total hours worked and paid for in a week</t>
  </si>
  <si>
    <t xml:space="preserve">Has all time been allocated? </t>
  </si>
  <si>
    <t>Geographic Type</t>
  </si>
  <si>
    <t>Urban</t>
  </si>
  <si>
    <t>Rural</t>
  </si>
  <si>
    <t>Tribal</t>
  </si>
  <si>
    <t>School Aged (older than 5)</t>
  </si>
  <si>
    <t>Service Revenues and Percent of Children with Each Pay Source</t>
  </si>
  <si>
    <t>% of enrolled children receiving paid meals</t>
  </si>
  <si>
    <t>Does the site have a written fee/ debt collection policy?</t>
  </si>
  <si>
    <t>Does the site offer discounts for the following?</t>
  </si>
  <si>
    <t>Additional child discount (e.g., sibling rate, same family rate, etc.)?</t>
  </si>
  <si>
    <t>Other discounts?</t>
  </si>
  <si>
    <t>Select (Yes/ No)</t>
  </si>
  <si>
    <t>Yes/No</t>
  </si>
  <si>
    <t>No</t>
  </si>
  <si>
    <t>Yes</t>
  </si>
  <si>
    <t>Salaries and Wages Expense</t>
  </si>
  <si>
    <t>Payroll Taxes and Benefits Expense</t>
  </si>
  <si>
    <t>Social Security and Medicare</t>
  </si>
  <si>
    <t>Health Insurance</t>
  </si>
  <si>
    <t>Other benefits</t>
  </si>
  <si>
    <t>Dental, vision, disability, and life insurance</t>
  </si>
  <si>
    <t>Tuition reimbursement</t>
  </si>
  <si>
    <t>Retirement contributions</t>
  </si>
  <si>
    <t>Administrative payroll (salaries and wages)</t>
  </si>
  <si>
    <t>Support staff payroll (salaries and wages)</t>
  </si>
  <si>
    <t>Workers' compensation</t>
  </si>
  <si>
    <t>Health insurance</t>
  </si>
  <si>
    <t>Teaching/ teaching assistant staff payroll (salaries and wages)</t>
  </si>
  <si>
    <t>Utilities (water, electric, gas)</t>
  </si>
  <si>
    <t>Telecommunications (phone, internet)</t>
  </si>
  <si>
    <t>Building insurance</t>
  </si>
  <si>
    <t>Building permits and related fees</t>
  </si>
  <si>
    <t>Food/ food prep, kitchen supplies</t>
  </si>
  <si>
    <t>Non-classroom supplies (office, janitorial, etc.)</t>
  </si>
  <si>
    <t>Advertisement and marketing expense</t>
  </si>
  <si>
    <t>Recruitment, hiring (including background checks)</t>
  </si>
  <si>
    <t>Consultants for childcare (e.g., dieticians, mental health professionals)</t>
  </si>
  <si>
    <t>Report the turnover rate for each position type in the previous fiscal year</t>
  </si>
  <si>
    <t>Staff Productivity and Benefits</t>
  </si>
  <si>
    <t>Holidays</t>
  </si>
  <si>
    <t>Paid Time Off (PTO, Vacation and Sick Time)</t>
  </si>
  <si>
    <t>If yes, what is the waiting period before staff are eligible for PTO?</t>
  </si>
  <si>
    <t>If yes, what is the waiting period before staff are eligible for health insurance?</t>
  </si>
  <si>
    <t>Other Benefits</t>
  </si>
  <si>
    <t>[If yes, please specify the benefit(s) here]</t>
  </si>
  <si>
    <t>What was your organization's cost for providing these benefits in the most recent fiscal year?</t>
  </si>
  <si>
    <t>Are staff eligible for holiday pay?</t>
  </si>
  <si>
    <t>Are staff eligible to receive paid time off, in addition to holidays?</t>
  </si>
  <si>
    <t>Of the staff employed by your organization, how many are currently eligible for holiday pay?</t>
  </si>
  <si>
    <t>Of the staff employed by your organization, how many are currently eligible for PTO?</t>
  </si>
  <si>
    <t>Are staff eligible to receive health insurance through your organization?</t>
  </si>
  <si>
    <t>Of the staff employed by your organization, how many are currently eligible for health insurance?</t>
  </si>
  <si>
    <t>How many staff currently receive health insurance from your organization?</t>
  </si>
  <si>
    <t>What was your organization's total contribution to health insurance costs for staff in the most recent fiscal year?</t>
  </si>
  <si>
    <t>Of the staff employed by your organization, how many are currently eligible for these benefits?</t>
  </si>
  <si>
    <t>How many staff currently receive these benefits from your organization?</t>
  </si>
  <si>
    <t>Does your organization contribute to any other benefits for staff (e.g., retirement, dental, etc.)</t>
  </si>
  <si>
    <r>
      <t>What is the average number of PTO days (</t>
    </r>
    <r>
      <rPr>
        <u/>
        <sz val="11"/>
        <rFont val="Times New Roman"/>
        <family val="1"/>
      </rPr>
      <t>days, not hours</t>
    </r>
    <r>
      <rPr>
        <sz val="11"/>
        <rFont val="Times New Roman"/>
        <family val="1"/>
      </rPr>
      <t>) that eligible staff receive per year?</t>
    </r>
  </si>
  <si>
    <t>If yes, what is the waiting period before staff are eligible for holiday pay?</t>
  </si>
  <si>
    <t>What is the minimum number of hours per week that staff must work to be eligible for holiday pay?</t>
  </si>
  <si>
    <r>
      <t>How many holidays (</t>
    </r>
    <r>
      <rPr>
        <u/>
        <sz val="11"/>
        <rFont val="Times New Roman"/>
        <family val="1"/>
      </rPr>
      <t>days, not hours</t>
    </r>
    <r>
      <rPr>
        <sz val="11"/>
        <rFont val="Times New Roman"/>
        <family val="1"/>
      </rPr>
      <t>) per year do eligible staffs receive?</t>
    </r>
  </si>
  <si>
    <t>What is the minimum number of hours per week that a staff must work to be eligible for PTO?</t>
  </si>
  <si>
    <t>What is the minimum number of hours per week that staff must work to be eligible for health insurance?</t>
  </si>
  <si>
    <t>What is the waiting period before staff are eligible for these benefits?</t>
  </si>
  <si>
    <t>What is the minimum number of hours per week that a staff must work to be eligible for these benefits?</t>
  </si>
  <si>
    <t>Position Type</t>
  </si>
  <si>
    <t>Cert. of Completion in ECE from a 
community college</t>
  </si>
  <si>
    <t>Associate degree (AA/ AAS) w/ at least 
15 ECE related credit hours</t>
  </si>
  <si>
    <t>State of AZ Provisional/Standard ECE/Teaching/
Special Education Certificate in ECE</t>
  </si>
  <si>
    <t>Directors/ Administrators</t>
  </si>
  <si>
    <t>Teachers</t>
  </si>
  <si>
    <t>Teacher assistants/ aides</t>
  </si>
  <si>
    <t>Education coordinators</t>
  </si>
  <si>
    <t>Total square footage of indoor space</t>
  </si>
  <si>
    <t>How many days per year does the site offer childcare services?</t>
  </si>
  <si>
    <t>Children of employees?</t>
  </si>
  <si>
    <t>Revenue Polices and Practices</t>
  </si>
  <si>
    <t>For each age group, % of enrolled children with this pay source:</t>
  </si>
  <si>
    <t>Does the site collect the difference in the applicable tuition rate and the childcare subsidy rate from parents/ guardians using the childcare subsidy?</t>
  </si>
  <si>
    <t>Staff Benefits</t>
  </si>
  <si>
    <t>Audit</t>
  </si>
  <si>
    <t>Advanced pay?</t>
  </si>
  <si>
    <t>Cash payment?</t>
  </si>
  <si>
    <t>Staff Productivity</t>
  </si>
  <si>
    <t>List revenue sources first</t>
  </si>
  <si>
    <t>Distribution of enrollment by payment source as of last day of fiscal year</t>
  </si>
  <si>
    <t>Percentage of children enrolled</t>
  </si>
  <si>
    <t>Error checking if not equal to 100%</t>
  </si>
  <si>
    <t>Title I</t>
  </si>
  <si>
    <t>KM to research</t>
  </si>
  <si>
    <t>Other sources</t>
  </si>
  <si>
    <t>Add other sources</t>
  </si>
  <si>
    <t>Ask FTF: what is the best rate frequency/ set-up?</t>
  </si>
  <si>
    <t>Break into two questions: look at AOC for guidance</t>
  </si>
  <si>
    <t>Are copayments collected?</t>
  </si>
  <si>
    <t>Add a revenue source for amount collected above CCA subsidy (combine w/ copayments)</t>
  </si>
  <si>
    <t>Federal and State Unemployment Insurance</t>
  </si>
  <si>
    <t>Need by site</t>
  </si>
  <si>
    <t>Zip code</t>
  </si>
  <si>
    <t xml:space="preserve"> Private/ family pay</t>
  </si>
  <si>
    <t xml:space="preserve"> DES child care subsidy</t>
  </si>
  <si>
    <t>Total service revenue</t>
  </si>
  <si>
    <t xml:space="preserve"> Quality First incentives</t>
  </si>
  <si>
    <t xml:space="preserve"> Quality First licensing fee offsets</t>
  </si>
  <si>
    <t xml:space="preserve"> Donations/ in-kind supports</t>
  </si>
  <si>
    <t>Total other revenue</t>
  </si>
  <si>
    <t>Total all revenue</t>
  </si>
  <si>
    <t>Bad debt expense</t>
  </si>
  <si>
    <t>Rent/ mortgage</t>
  </si>
  <si>
    <t>Professional services (accountants, legal, payroll services, etc.)</t>
  </si>
  <si>
    <t>Other/ miscellaneous (e.g., postage, credit/ debit card processing fees)</t>
  </si>
  <si>
    <t>DES child care subsidy</t>
  </si>
  <si>
    <t>Quality First Scholarships</t>
  </si>
  <si>
    <t>Other sources (e.g., registration fees, late fees)</t>
  </si>
  <si>
    <t>Fees charged to families in excess of DES child care subsidy rates</t>
  </si>
  <si>
    <t>Family copayments for DES child care subsidy</t>
  </si>
  <si>
    <t>Quality First incentives</t>
  </si>
  <si>
    <t>Quality First licensing fee offsets</t>
  </si>
  <si>
    <t>Grants</t>
  </si>
  <si>
    <t>Donations/ in-kind supports</t>
  </si>
  <si>
    <t>CACFP reimbursements</t>
  </si>
  <si>
    <t>Does the site collect copays for enrolled children using the DES child care subsidy?</t>
  </si>
  <si>
    <t>Does the site offer discounts for the following:</t>
  </si>
  <si>
    <t>No college credits</t>
  </si>
  <si>
    <t>Certifications</t>
  </si>
  <si>
    <t>Master's Degree (MA/ MS) in ECE/ related field</t>
  </si>
  <si>
    <t>No Certifications</t>
  </si>
  <si>
    <t>Address of child care site</t>
  </si>
  <si>
    <t>Star Rating</t>
  </si>
  <si>
    <t>Not rated</t>
  </si>
  <si>
    <t>1-Star</t>
  </si>
  <si>
    <t>2-Star</t>
  </si>
  <si>
    <t>3-Star</t>
  </si>
  <si>
    <t>4-Star</t>
  </si>
  <si>
    <t>5-Star</t>
  </si>
  <si>
    <t>Private pay</t>
  </si>
  <si>
    <t>Total revenue before bad debt</t>
  </si>
  <si>
    <t>Total net revenue</t>
  </si>
  <si>
    <t>Reported net revenue (from Program Revenues form)</t>
  </si>
  <si>
    <t>Net income</t>
  </si>
  <si>
    <t>Annual licensing fee for the childcare program operated at the site</t>
  </si>
  <si>
    <t>Does the site use space that is donated or paid-off (e.g., no rent/ mortgage expense)?</t>
  </si>
  <si>
    <t>1 - 5 college credits in ECE/ related field</t>
  </si>
  <si>
    <t>6 - 11 college credits in ECE/ related field</t>
  </si>
  <si>
    <t>12-14 college credits in ECE/ related field</t>
  </si>
  <si>
    <t>15 or more college credits in ECE/ related field</t>
  </si>
  <si>
    <t>Other vehicle related costs (fuel, insurance, repair and maintenance)</t>
  </si>
  <si>
    <t>Amount written off as bad debt expense</t>
  </si>
  <si>
    <t>1 year-olds</t>
  </si>
  <si>
    <t>2 year-olds</t>
  </si>
  <si>
    <t>School aged</t>
  </si>
  <si>
    <t>Other classroom supplies (hygiene supplies, diapers, wipes)</t>
  </si>
  <si>
    <t>Early Head Start</t>
  </si>
  <si>
    <t>What was the turnover rate for teachers during the fiscal year?</t>
  </si>
  <si>
    <t>What was the turnover rate for teacher's assistants/ aides during the fiscal year?</t>
  </si>
  <si>
    <t>Other Operating Expenses</t>
  </si>
  <si>
    <t>Management software and other information technology costs not already reported</t>
  </si>
  <si>
    <t>Other Supplies and Equipment</t>
  </si>
  <si>
    <t>Does the program offer late night care (6:30 pm to midnight)?</t>
  </si>
  <si>
    <t>Is the rate charged for late night care higher than the rate charged for regular care?</t>
  </si>
  <si>
    <t>Does the program offer all night care (midnight to 6:00 am)?</t>
  </si>
  <si>
    <t>Is the rate charged for all night care higher than the rate charged for regular care?</t>
  </si>
  <si>
    <t xml:space="preserve">Is the rate charged for extended care higher than the full day care rate? </t>
  </si>
  <si>
    <t>Outdoor/ play area supplies (outdoor toys, balls, etc.)</t>
  </si>
  <si>
    <t>Outdoor equipment (playground equipment, swingset, etc.)</t>
  </si>
  <si>
    <t>Shared services subscriptions (e.g., AZToolkit)</t>
  </si>
  <si>
    <t>Program evaluation (tools/ software products; e.g., EDUSNAP)</t>
  </si>
  <si>
    <t>Infants</t>
  </si>
  <si>
    <t>Preschoolers</t>
  </si>
  <si>
    <t>Non Profit (Not Faith Based)</t>
  </si>
  <si>
    <t>Non Profit (Faith Based)</t>
  </si>
  <si>
    <t>Provider Survey for Licensed Centers</t>
  </si>
  <si>
    <t>Total mileage incurred during the fiscal year by vehicles</t>
  </si>
  <si>
    <t xml:space="preserve">Are vehicles used at the site? </t>
  </si>
  <si>
    <t>Substitute teaching staff</t>
  </si>
  <si>
    <t>School Based (Not Head Start)</t>
  </si>
  <si>
    <t>School Based (Head Start/ Early Head Start)</t>
  </si>
  <si>
    <t>Not School Based (Head Start/ Early Head Start)</t>
  </si>
  <si>
    <t>Licensed Capacity</t>
  </si>
  <si>
    <t>National School Lunch Program (free/ reduced price meals)</t>
  </si>
  <si>
    <t>Does the site collect additional payments from parents using the DES childcare subsidy if the subsidy payment is less than the private-pay rate?</t>
  </si>
  <si>
    <t>Site 1</t>
  </si>
  <si>
    <t>Classroom 21</t>
  </si>
  <si>
    <t>Classroom 22</t>
  </si>
  <si>
    <t>Classroom 23</t>
  </si>
  <si>
    <t>Classroom 24</t>
  </si>
  <si>
    <t>Classroom 25</t>
  </si>
  <si>
    <t>Classroom 26</t>
  </si>
  <si>
    <t>Classroom 27</t>
  </si>
  <si>
    <t>Classroom 28</t>
  </si>
  <si>
    <t>Classroom 29</t>
  </si>
  <si>
    <t>Classroom 30</t>
  </si>
  <si>
    <t>Classroom 31</t>
  </si>
  <si>
    <t>Classroom 32</t>
  </si>
  <si>
    <t>Classroom 33</t>
  </si>
  <si>
    <t>Classroom 34</t>
  </si>
  <si>
    <t>Classroom 35</t>
  </si>
  <si>
    <t>Classroom 36</t>
  </si>
  <si>
    <t>Classroom 37</t>
  </si>
  <si>
    <t>Classroom 38</t>
  </si>
  <si>
    <t>Classroom 39</t>
  </si>
  <si>
    <t>Classroom 40</t>
  </si>
  <si>
    <t>Classroom 41</t>
  </si>
  <si>
    <t>Classroom 42</t>
  </si>
  <si>
    <t>Classroom 43</t>
  </si>
  <si>
    <t>Classroom 44</t>
  </si>
  <si>
    <t>Classroom 45</t>
  </si>
  <si>
    <t>Classroom 46</t>
  </si>
  <si>
    <t>Classroom 47</t>
  </si>
  <si>
    <t>Classroom 48</t>
  </si>
  <si>
    <t>Classroom 49</t>
  </si>
  <si>
    <t>Classroom 50</t>
  </si>
  <si>
    <t>Classroom 51</t>
  </si>
  <si>
    <t>Classroom 52</t>
  </si>
  <si>
    <t>Classroom 53</t>
  </si>
  <si>
    <t>Classroom 54</t>
  </si>
  <si>
    <t>Classroom 55</t>
  </si>
  <si>
    <t>Classroom 56</t>
  </si>
  <si>
    <t>Classroom 57</t>
  </si>
  <si>
    <t>Classroom 58</t>
  </si>
  <si>
    <t>Classroom 59</t>
  </si>
  <si>
    <t>Classroom 60</t>
  </si>
  <si>
    <t>Classroom 61</t>
  </si>
  <si>
    <t>Classroom 62</t>
  </si>
  <si>
    <t>Classroom 63</t>
  </si>
  <si>
    <t>Classroom 64</t>
  </si>
  <si>
    <t>Classroom 65</t>
  </si>
  <si>
    <t>Classroom 66</t>
  </si>
  <si>
    <t>Classroom 67</t>
  </si>
  <si>
    <t>Classroom 68</t>
  </si>
  <si>
    <t>Classroom 69</t>
  </si>
  <si>
    <t>Classroom 70</t>
  </si>
  <si>
    <t>Classroom 71</t>
  </si>
  <si>
    <t>Classroom 72</t>
  </si>
  <si>
    <t>Classroom 73</t>
  </si>
  <si>
    <t>Classroom 74</t>
  </si>
  <si>
    <t>Classroom 75</t>
  </si>
  <si>
    <t>Classroom 76</t>
  </si>
  <si>
    <t>Classroom 77</t>
  </si>
  <si>
    <t>Classroom 78</t>
  </si>
  <si>
    <t>Classroom 79</t>
  </si>
  <si>
    <t>Classroom 80</t>
  </si>
  <si>
    <t>Classroom 81</t>
  </si>
  <si>
    <t>Classroom 82</t>
  </si>
  <si>
    <t>Classroom 83</t>
  </si>
  <si>
    <t>Classroom 84</t>
  </si>
  <si>
    <t>Classroom 85</t>
  </si>
  <si>
    <t>Classroom 86</t>
  </si>
  <si>
    <t>Classroom 87</t>
  </si>
  <si>
    <t>Classroom 88</t>
  </si>
  <si>
    <t>Classroom 89</t>
  </si>
  <si>
    <t>Classroom 90</t>
  </si>
  <si>
    <t>Classroom 91</t>
  </si>
  <si>
    <t>Classroom 92</t>
  </si>
  <si>
    <t>Classroom 93</t>
  </si>
  <si>
    <t>Classroom 94</t>
  </si>
  <si>
    <t>Classroom 95</t>
  </si>
  <si>
    <t>Classroom 96</t>
  </si>
  <si>
    <t>Classroom 97</t>
  </si>
  <si>
    <t>Classroom 98</t>
  </si>
  <si>
    <t>Classroom 99</t>
  </si>
  <si>
    <t>Classroom 100</t>
  </si>
  <si>
    <t>Classroom 101</t>
  </si>
  <si>
    <t>Classroom 102</t>
  </si>
  <si>
    <t>Classroom 103</t>
  </si>
  <si>
    <t>Classroom 104</t>
  </si>
  <si>
    <t>Classroom 105</t>
  </si>
  <si>
    <t>Classroom 106</t>
  </si>
  <si>
    <t>Classroom 107</t>
  </si>
  <si>
    <t>Classroom 108</t>
  </si>
  <si>
    <t>Classroom 109</t>
  </si>
  <si>
    <t>Classroom 110</t>
  </si>
  <si>
    <t>Classroom 111</t>
  </si>
  <si>
    <t>Classroom 112</t>
  </si>
  <si>
    <t>Classroom 113</t>
  </si>
  <si>
    <t>Classroom 114</t>
  </si>
  <si>
    <t>Classroom 115</t>
  </si>
  <si>
    <t>Classroom 116</t>
  </si>
  <si>
    <t>Classroom 117</t>
  </si>
  <si>
    <t>Classroom 118</t>
  </si>
  <si>
    <t>Classroom 119</t>
  </si>
  <si>
    <t>Classroom 120</t>
  </si>
  <si>
    <t>Classroom 121</t>
  </si>
  <si>
    <t>Classroom 122</t>
  </si>
  <si>
    <t>Classroom 123</t>
  </si>
  <si>
    <t>Classroom 124</t>
  </si>
  <si>
    <t>Classroom 125</t>
  </si>
  <si>
    <t>Classroom 126</t>
  </si>
  <si>
    <t>Classroom 127</t>
  </si>
  <si>
    <t>Classroom 128</t>
  </si>
  <si>
    <t>Classroom 129</t>
  </si>
  <si>
    <t>Classroom 130</t>
  </si>
  <si>
    <t>Classroom 131</t>
  </si>
  <si>
    <t>Classroom 132</t>
  </si>
  <si>
    <t>Classroom 133</t>
  </si>
  <si>
    <t>Classroom 134</t>
  </si>
  <si>
    <t>Classroom 135</t>
  </si>
  <si>
    <t>Classroom 136</t>
  </si>
  <si>
    <t>Classroom 137</t>
  </si>
  <si>
    <t>Classroom 138</t>
  </si>
  <si>
    <t>Classroom 139</t>
  </si>
  <si>
    <t>Classroom 140</t>
  </si>
  <si>
    <t>Classroom 141</t>
  </si>
  <si>
    <t>Classroom 142</t>
  </si>
  <si>
    <t>Classroom 143</t>
  </si>
  <si>
    <t>Classroom 144</t>
  </si>
  <si>
    <t>Classroom 145</t>
  </si>
  <si>
    <t>Classroom 146</t>
  </si>
  <si>
    <t>Classroom 147</t>
  </si>
  <si>
    <t>Classroom 148</t>
  </si>
  <si>
    <t>Classroom 149</t>
  </si>
  <si>
    <t>Classroom 150</t>
  </si>
  <si>
    <t>Classroom 151</t>
  </si>
  <si>
    <t>Classroom 152</t>
  </si>
  <si>
    <t>Classroom 153</t>
  </si>
  <si>
    <t>Classroom 154</t>
  </si>
  <si>
    <t>Classroom 155</t>
  </si>
  <si>
    <t>Classroom 156</t>
  </si>
  <si>
    <t>Classroom 157</t>
  </si>
  <si>
    <t>Classroom 158</t>
  </si>
  <si>
    <t>Classroom 159</t>
  </si>
  <si>
    <t>Classroom 160</t>
  </si>
  <si>
    <t>Classroom 161</t>
  </si>
  <si>
    <t>Classroom 162</t>
  </si>
  <si>
    <t>Classroom 163</t>
  </si>
  <si>
    <t>Classroom 164</t>
  </si>
  <si>
    <t>Classroom 165</t>
  </si>
  <si>
    <t>Classroom 166</t>
  </si>
  <si>
    <t>Classroom 167</t>
  </si>
  <si>
    <t>Classroom 168</t>
  </si>
  <si>
    <t>Classroom 169</t>
  </si>
  <si>
    <t>Classroom 170</t>
  </si>
  <si>
    <t>Classroom 171</t>
  </si>
  <si>
    <t>Classroom 172</t>
  </si>
  <si>
    <t>Classroom 173</t>
  </si>
  <si>
    <t>Classroom 174</t>
  </si>
  <si>
    <t>Classroom 175</t>
  </si>
  <si>
    <t>Classroom 176</t>
  </si>
  <si>
    <t>Classroom 177</t>
  </si>
  <si>
    <t>Classroom 178</t>
  </si>
  <si>
    <t>Classroom 179</t>
  </si>
  <si>
    <t>Classroom 180</t>
  </si>
  <si>
    <t>Classroom 181</t>
  </si>
  <si>
    <t>Classroom 182</t>
  </si>
  <si>
    <t>Classroom 183</t>
  </si>
  <si>
    <t>Classroom 184</t>
  </si>
  <si>
    <t>Classroom 185</t>
  </si>
  <si>
    <t>Classroom 186</t>
  </si>
  <si>
    <t>Classroom 187</t>
  </si>
  <si>
    <t>Classroom 188</t>
  </si>
  <si>
    <t>Classroom 189</t>
  </si>
  <si>
    <t>Classroom 190</t>
  </si>
  <si>
    <t>Classroom 191</t>
  </si>
  <si>
    <t>Classroom 192</t>
  </si>
  <si>
    <t>Classroom 193</t>
  </si>
  <si>
    <t>Classroom 194</t>
  </si>
  <si>
    <t>Classroom 195</t>
  </si>
  <si>
    <t>Classroom 196</t>
  </si>
  <si>
    <t>Classroom 197</t>
  </si>
  <si>
    <t>Classroom 198</t>
  </si>
  <si>
    <t>Classroom 199</t>
  </si>
  <si>
    <t>Classroom 200</t>
  </si>
  <si>
    <t>Classroom 201</t>
  </si>
  <si>
    <t>Classroom 202</t>
  </si>
  <si>
    <t>Classroom 203</t>
  </si>
  <si>
    <t>Classroom 204</t>
  </si>
  <si>
    <t>Classroom 205</t>
  </si>
  <si>
    <t>Classroom 206</t>
  </si>
  <si>
    <t>Classroom 207</t>
  </si>
  <si>
    <t>Classroom 208</t>
  </si>
  <si>
    <t>Classroom 209</t>
  </si>
  <si>
    <t>Classroom 210</t>
  </si>
  <si>
    <t>Classroom 211</t>
  </si>
  <si>
    <t>Classroom 212</t>
  </si>
  <si>
    <t>Classroom 213</t>
  </si>
  <si>
    <t>Classroom 214</t>
  </si>
  <si>
    <t>Classroom 215</t>
  </si>
  <si>
    <t>Classroom 216</t>
  </si>
  <si>
    <t>Classroom 217</t>
  </si>
  <si>
    <t>Classroom 218</t>
  </si>
  <si>
    <t>Classroom 219</t>
  </si>
  <si>
    <t>Classroom 220</t>
  </si>
  <si>
    <t>Classroom 221</t>
  </si>
  <si>
    <t>Classroom 222</t>
  </si>
  <si>
    <t>Classroom 223</t>
  </si>
  <si>
    <t>Classroom 224</t>
  </si>
  <si>
    <t>Classroom 225</t>
  </si>
  <si>
    <t>Classroom 226</t>
  </si>
  <si>
    <t>Classroom 227</t>
  </si>
  <si>
    <t>Classroom 228</t>
  </si>
  <si>
    <t>Classroom 229</t>
  </si>
  <si>
    <t>Classroom 230</t>
  </si>
  <si>
    <t>Classroom 231</t>
  </si>
  <si>
    <t>Classroom 232</t>
  </si>
  <si>
    <t>Classroom 233</t>
  </si>
  <si>
    <t>Classroom 234</t>
  </si>
  <si>
    <t>Classroom 235</t>
  </si>
  <si>
    <t>Classroom 236</t>
  </si>
  <si>
    <t>Classroom 237</t>
  </si>
  <si>
    <t>Classroom 238</t>
  </si>
  <si>
    <t>Provider/ agency name</t>
  </si>
  <si>
    <t>Total agency expenses</t>
  </si>
  <si>
    <t xml:space="preserve">Site 1 </t>
  </si>
  <si>
    <t>Operating Capacity</t>
  </si>
  <si>
    <t>Organization</t>
  </si>
  <si>
    <t>Site Location</t>
  </si>
  <si>
    <t>Background</t>
  </si>
  <si>
    <t>Average Daily Tuition Rate</t>
  </si>
  <si>
    <t>Does the site participate in CACFP?</t>
  </si>
  <si>
    <t>Part-Time</t>
  </si>
  <si>
    <t>Full-Time</t>
  </si>
  <si>
    <t>Does the site collect information about enrolled children with special needs?</t>
  </si>
  <si>
    <t>How many days could the agency continue to provide services in the absence of additional revenue (e.g., 'days cash on hand') as of the last day of the reported fiscal year?</t>
  </si>
  <si>
    <t>Other Forms of Insurance</t>
  </si>
  <si>
    <t>Paid Leave</t>
  </si>
  <si>
    <t>Retirement, Tuition Reimbursement, Professional Development, and Other Benefits</t>
  </si>
  <si>
    <t>If "yes" to Line 8, select the site's Star rating</t>
  </si>
  <si>
    <t>If "yes" to Line 10, select accrediting agency #1</t>
  </si>
  <si>
    <t>If "yes" to Line 10, select accrediting agency #2</t>
  </si>
  <si>
    <t>If "yes" to Line 10, select accrediting agency #3</t>
  </si>
  <si>
    <t>Enter the total number of staff by position type:</t>
  </si>
  <si>
    <t>Average hourly wage for each position type</t>
  </si>
  <si>
    <t>Replacement Values</t>
  </si>
  <si>
    <t>Example</t>
  </si>
  <si>
    <t>123ABC</t>
  </si>
  <si>
    <t>Example Site</t>
  </si>
  <si>
    <t>South Mountain</t>
  </si>
  <si>
    <t>Example Organization</t>
  </si>
  <si>
    <t>1 - 3 years</t>
  </si>
  <si>
    <t>More than 3 years</t>
  </si>
  <si>
    <t>18 or less hours</t>
  </si>
  <si>
    <t>19 - 30 hours</t>
  </si>
  <si>
    <t>More than 30 hours</t>
  </si>
  <si>
    <t>Ex.</t>
  </si>
  <si>
    <t>Classroom A</t>
  </si>
  <si>
    <t>Classroom 239</t>
  </si>
  <si>
    <t>Classroom 240</t>
  </si>
  <si>
    <t>Classroom 241</t>
  </si>
  <si>
    <t>Classroom 242</t>
  </si>
  <si>
    <t>Classroom 243</t>
  </si>
  <si>
    <t>Classroom 244</t>
  </si>
  <si>
    <t>Classroom 245</t>
  </si>
  <si>
    <t>Classroom 246</t>
  </si>
  <si>
    <t>Classroom 247</t>
  </si>
  <si>
    <t>Classroom 248</t>
  </si>
  <si>
    <t>Classroom 249</t>
  </si>
  <si>
    <t>Classroom 250</t>
  </si>
  <si>
    <t>Totals</t>
  </si>
  <si>
    <t>Training, including paid trainers, conferences, seminars (including airfare, lodging)</t>
  </si>
  <si>
    <t>Hours of Operation</t>
  </si>
  <si>
    <t>Number of sites reported in this survey (max. of 50)</t>
  </si>
  <si>
    <t>Site name</t>
  </si>
  <si>
    <t>123 4th Street</t>
  </si>
  <si>
    <t>Phoenix</t>
  </si>
  <si>
    <t>Number of years in operation (if less than six months, report 0)</t>
  </si>
  <si>
    <t>Is the site currently accredited?</t>
  </si>
  <si>
    <t>Does the site currently participate in Quality First?</t>
  </si>
  <si>
    <t>Average Daily Rate for Family/ Private Pay</t>
  </si>
  <si>
    <t>Distribution of Enrolled Children by Primary Payer</t>
  </si>
  <si>
    <t>Child and Adult Food Care Program (CACFP) Participation</t>
  </si>
  <si>
    <t>Revenue Polices</t>
  </si>
  <si>
    <t>Number of enrolled children receiving free meals</t>
  </si>
  <si>
    <t>Number of enrolled children receiving reduced price meals</t>
  </si>
  <si>
    <t>Number of enrolled children receiving paid meals</t>
  </si>
  <si>
    <t>Children of employees</t>
  </si>
  <si>
    <t>Cash payment</t>
  </si>
  <si>
    <t>Other discounts</t>
  </si>
  <si>
    <t>Multiple child discount</t>
  </si>
  <si>
    <t>Advance payment</t>
  </si>
  <si>
    <t>Capacity</t>
  </si>
  <si>
    <t>Enrollment During Reported Fiscal Year</t>
  </si>
  <si>
    <t>Enrollment of Special Needs Children During Reported Fiscal Year</t>
  </si>
  <si>
    <t>Average Daily Attendance During Reported Fiscal Year</t>
  </si>
  <si>
    <t>Average daily attendance for enrolled children</t>
  </si>
  <si>
    <t>Average daily attendance in terms of full-time equivalent children</t>
  </si>
  <si>
    <t>Building repair/maintenance, cleaning, and landscaping</t>
  </si>
  <si>
    <t>Facility Costs</t>
  </si>
  <si>
    <t>Vehicle Costs</t>
  </si>
  <si>
    <t>Total vehicle purchase and lease costs</t>
  </si>
  <si>
    <t>Program Supplies and Equipment</t>
  </si>
  <si>
    <t>Furniture and equipment (desks, chairs, computers, etc.)</t>
  </si>
  <si>
    <t>Taxes</t>
  </si>
  <si>
    <t>Insurance (e.g., professional liability)</t>
  </si>
  <si>
    <t>Property taxes</t>
  </si>
  <si>
    <t>Number of teachers and teacher's assistants/ aides employed as of the last day of the fiscal year</t>
  </si>
  <si>
    <t>If "yes" to Line 2, number of teachers and teacher's assistants/ aides enrolled in an employee only plan as of the last day of the fiscal year</t>
  </si>
  <si>
    <t>If "yes" to Line 2, number of teachers and teacher's assistants/ aides enrolled in an employee-plus-one plan as of the last day of the fiscal year</t>
  </si>
  <si>
    <t>If "yes" to Line 2, number of teachers and teacher's assistants/ aides enrolled in a family plan as of the last day of the fiscal year</t>
  </si>
  <si>
    <t>If "yes" to Line 6, number of classroom staff receiving dental insurance on the last day of the fiscal year</t>
  </si>
  <si>
    <t>If "yes" to Line 8, number of classroom staff receiving vision insurance on the last day of the fiscal year</t>
  </si>
  <si>
    <t>If "yes" to Line 10, number of classroom staff receiving life insurance on the last day of the fiscal year</t>
  </si>
  <si>
    <t>If "yes" to Line 12, number of classroom staff receiving disability insurance on the last day of the fiscal year</t>
  </si>
  <si>
    <t>If "yes" to Line 14, number of classroom staff receiving other forms of insurance on the last day of the fiscal year</t>
  </si>
  <si>
    <t>If "yes" to Line 16, average employer-paid retirement contribution as a percentage of wages</t>
  </si>
  <si>
    <t>If "yes" to Line 25, briefly describe the benefits</t>
  </si>
  <si>
    <t>gym memberships</t>
  </si>
  <si>
    <t>If "yes" to Line 16, number of teachers and teacher's assistants/ aides receiving a retirement contribution on the last day of the fiscal year</t>
  </si>
  <si>
    <t>If "yes" to Line 19, number of teachers and teacher's assistants/ aides who received tuition assistance during the reported fiscal year</t>
  </si>
  <si>
    <t>If "yes" to Line 19, maximum annual tuition benefit offered to teachers and teacher's assistants/ aides</t>
  </si>
  <si>
    <t>If "yes" to Line 22, number of teachers and teacher's assistants/ aides who received professional development benefits during the reported fiscal year</t>
  </si>
  <si>
    <t>If "yes" to Line 22, maximum annual benefit offered to teachers and teacher's assistants/ aides</t>
  </si>
  <si>
    <t>If "yes" to Line 25, number teachers and teacher's assistants/ aides receiving these benefits on the last day of the fiscal year</t>
  </si>
  <si>
    <t>Does the organization offer retirement contributions to teachers and teacher's assistants/ aides?</t>
  </si>
  <si>
    <t>Does the organization offer tuition reimbursement to teachers and teacher's assistants/ aides?</t>
  </si>
  <si>
    <t>Does the organization offer other professional development benefits (e.g., stipends to access paid training) to teachers and teacher's assistants/ aides?</t>
  </si>
  <si>
    <t>Does the organization offer other benefits to teachers and teacher's assistants/ aides?</t>
  </si>
  <si>
    <t>Does the organization offer health insurance to teachers and teacher's assistants/ aides?</t>
  </si>
  <si>
    <t>Does the organization offer dental insurance to teachers and teacher's assistants/ aides?</t>
  </si>
  <si>
    <t>Does the organization offer vision insurance to teachers and teacher's assistants/ aides?</t>
  </si>
  <si>
    <t>Does the organization offer life insurance to teachers and teacher's assistants/ aides?</t>
  </si>
  <si>
    <t>Does the organization offer disability insurance to teachers and teacher's assistants/ aides?</t>
  </si>
  <si>
    <t>Does the organization offer other forms of insurance to teachers and teacher's assistants/ aides?</t>
  </si>
  <si>
    <t>Does the organization offer holiday pay to teachers and teacher's assistants/ aides?</t>
  </si>
  <si>
    <t>Does the organization offer paid time off (PTO, vacation and sick time) to teachers and teacher's assistants/ aides?</t>
  </si>
  <si>
    <t>If "yes" to Line 28, number of teachers and teacher's assistants/ aides eligible for paid holidays on the last day of the fiscal year</t>
  </si>
  <si>
    <t>If "yes" to Line 28, number of holidays (days, not hours) that eligible teachers and teacher's assistants/ aides receive</t>
  </si>
  <si>
    <t>If "yes" to Line 31, number of teachers and teacher's assistants/ aides eligible for paid time off on the last day of the fiscal year</t>
  </si>
  <si>
    <t>If "yes" to Line 31, number of days (not hours) of paid time off per year do eligible teachers and teacher's assistants/ aides receive</t>
  </si>
  <si>
    <t>Teacher's Assistants/ Aides</t>
  </si>
  <si>
    <t xml:space="preserve">College Credits/ Degrees for Employees Reported on Line 1 </t>
  </si>
  <si>
    <t>Certifications for Employees Reported on Line 1:</t>
  </si>
  <si>
    <t>AZ Provisional/Standard ECE/Teaching/ Special Education Certificate in ECE</t>
  </si>
  <si>
    <t>Certificate of Completion in ECE from a Community College</t>
  </si>
  <si>
    <t>No certifications</t>
  </si>
  <si>
    <t>Experience in Early Care and Education for Employees Reported on Line 1</t>
  </si>
  <si>
    <t>Tenure with the Organization for Employees Reported on Line 1</t>
  </si>
  <si>
    <t>Annual Training Hours for Employees Reported on Line 1</t>
  </si>
  <si>
    <t>Percent of paid work hours spent delivering childcare/ instruction to children</t>
  </si>
  <si>
    <t>Percent of paid work hours spent in professional development and training</t>
  </si>
  <si>
    <t>Percent of paid work hours spent on all other activities</t>
  </si>
  <si>
    <t>Distribution of Paid Work Hours</t>
  </si>
  <si>
    <t>Square Footage</t>
  </si>
  <si>
    <t>Classroom</t>
  </si>
  <si>
    <t>Site ID</t>
  </si>
  <si>
    <t>Enrollment</t>
  </si>
  <si>
    <t>Number Assigned to Classroom</t>
  </si>
  <si>
    <t>Avg. Classroom Hours per Day per Teacher</t>
  </si>
  <si>
    <t>Avg. Classroom Hours per Day per Teacher's Assistant/ Aide</t>
  </si>
  <si>
    <t>Teachers in Classroom</t>
  </si>
  <si>
    <t>Teachers' Assistants/ Aides in Classroom</t>
  </si>
  <si>
    <t>Classroom Furniture and Equipment</t>
  </si>
  <si>
    <t>Educational Materials (e.g. books)</t>
  </si>
  <si>
    <t>Toys, Games, Costumes, and Music and Art Supplies</t>
  </si>
  <si>
    <t>Instructional supplies (instructional materials, books, STEM toys)</t>
  </si>
  <si>
    <t>Enter the end date of the fiscal year for which you are reporting information</t>
  </si>
  <si>
    <t>Commercial/ other purchased curriculum (e.g., 'Creative Curriculum' or 'High Scope')</t>
  </si>
  <si>
    <t>Questions? Contact Burns &amp; Associates, Inc. at CostofQuality@burnshealthpolicy.com / (602) 241-8515.</t>
  </si>
  <si>
    <t>Has the site adopted a published or commercially available curriculum package (e.g., 'Creative Curriculum' or 'High Scope' that is used to deliver child care services)?</t>
  </si>
  <si>
    <t>Does the program offer extended care (care for more than 12 hours per day)?</t>
  </si>
  <si>
    <t>Contact Information, Sites, and Fiscal Year Reporting (see p. 4 of the instructions)</t>
  </si>
  <si>
    <t>Location Overview (see p. 5 of the instructions)</t>
  </si>
  <si>
    <t>Average Daily Tuition Rate, Enrollment by Primary Pay Source, CACFP Participation, and Revenue Policies (see p. 7 of the instructions)</t>
  </si>
  <si>
    <t>Child Enrollment and Attendance (see p. 9 of the instructions)</t>
  </si>
  <si>
    <t>Program Revenues (see p. 11 of the instructions)</t>
  </si>
  <si>
    <t>Program Expenses (see p. 13 of the instructions)</t>
  </si>
  <si>
    <t>Teacher and teacher's Assistants/ Aides Benefits (see p. 17 of the instructions)</t>
  </si>
  <si>
    <t>Staffing Detail (as of last day of reported fiscal year - see p. 20 of the instructions)</t>
  </si>
  <si>
    <t>Classroom Detail (see p. 22 of the instructions)</t>
  </si>
  <si>
    <t>Spanish versions of the survey and instructions will be available in approximately one week, and will be posted to http://www.burnshealthpolicy.com/costofquality/.</t>
  </si>
  <si>
    <t>Las versiones de la encuesta y las instrucciones en español estarán disponibles en aproximadamente una semana, y serán publicadas en http://www.burnshealthpolicy.com/costofquality/.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</si>
</sst>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00"/>
    <numFmt numFmtId="165" formatCode="0.0%"/>
    <numFmt numFmtId="166" formatCode="#,##0.0"/>
    <numFmt numFmtId="167" formatCode="&quot;$&quot;#,##0"/>
    <numFmt numFmtId="168" formatCode="[$-409]h:mm\ AM/PM;@"/>
    <numFmt numFmtId="169" formatCode="\(###\)\ ###\-####"/>
    <numFmt numFmtId="170" formatCode="[$-409]mmmm\ d\,\ yyyy;@"/>
  </numFmts>
  <fonts count="31" x14ac:knownFonts="1">
    <font>
      <sz val="11"/>
      <color theme="1"/>
      <name val="Times New Roman"/>
      <family val="2"/>
    </font>
    <font>
      <b/>
      <sz val="11"/>
      <color theme="1"/>
      <name val="Times New Roman"/>
      <family val="1"/>
    </font>
    <font>
      <sz val="9"/>
      <color indexed="81"/>
      <name val="Tahoma"/>
      <family val="2"/>
    </font>
    <font>
      <b/>
      <sz val="9"/>
      <color indexed="81"/>
      <name val="Tahoma"/>
      <family val="2"/>
    </font>
    <font>
      <sz val="11"/>
      <color theme="1"/>
      <name val="Times New Roman"/>
      <family val="1"/>
    </font>
    <font>
      <i/>
      <u/>
      <sz val="11"/>
      <color theme="1"/>
      <name val="Times New Roman"/>
      <family val="1"/>
    </font>
    <font>
      <b/>
      <u/>
      <sz val="11"/>
      <color theme="1"/>
      <name val="Times New Roman"/>
      <family val="1"/>
    </font>
    <font>
      <u/>
      <sz val="11"/>
      <color theme="1"/>
      <name val="Times New Roman"/>
      <family val="2"/>
    </font>
    <font>
      <b/>
      <sz val="12"/>
      <color theme="1"/>
      <name val="Times New Roman"/>
      <family val="1"/>
    </font>
    <font>
      <b/>
      <i/>
      <sz val="11"/>
      <color theme="1"/>
      <name val="Times New Roman"/>
      <family val="1"/>
    </font>
    <font>
      <b/>
      <sz val="11"/>
      <name val="Times New Roman"/>
      <family val="1"/>
    </font>
    <font>
      <b/>
      <sz val="22"/>
      <color theme="1"/>
      <name val="Times New Roman"/>
      <family val="1"/>
    </font>
    <font>
      <sz val="18"/>
      <color theme="1"/>
      <name val="Times New Roman"/>
      <family val="2"/>
    </font>
    <font>
      <sz val="11"/>
      <color theme="1"/>
      <name val="Times New Roman"/>
      <family val="2"/>
    </font>
    <font>
      <sz val="11"/>
      <color rgb="FF9C5700"/>
      <name val="Times New Roman"/>
      <family val="2"/>
    </font>
    <font>
      <sz val="8"/>
      <name val="Times New Roman"/>
      <family val="2"/>
    </font>
    <font>
      <sz val="11"/>
      <color rgb="FFFF0000"/>
      <name val="Times New Roman"/>
      <family val="2"/>
    </font>
    <font>
      <i/>
      <sz val="11"/>
      <color theme="1"/>
      <name val="Times New Roman"/>
      <family val="1"/>
    </font>
    <font>
      <sz val="11"/>
      <name val="Times New Roman"/>
      <family val="1"/>
    </font>
    <font>
      <b/>
      <i/>
      <sz val="11"/>
      <name val="Times New Roman"/>
      <family val="1"/>
    </font>
    <font>
      <u/>
      <sz val="11"/>
      <name val="Times New Roman"/>
      <family val="1"/>
    </font>
    <font>
      <sz val="11"/>
      <color theme="0"/>
      <name val="Times New Roman"/>
      <family val="2"/>
    </font>
    <font>
      <sz val="11"/>
      <name val="Times New Roman"/>
      <family val="2"/>
    </font>
    <font>
      <sz val="11"/>
      <color theme="0"/>
      <name val="Times New Roman"/>
      <family val="1"/>
    </font>
    <font>
      <sz val="12"/>
      <color theme="0"/>
      <name val="Times New Roman"/>
      <family val="1"/>
    </font>
    <font>
      <b/>
      <sz val="12"/>
      <color theme="0"/>
      <name val="Times New Roman"/>
      <family val="1"/>
    </font>
    <font>
      <b/>
      <sz val="11"/>
      <color theme="0"/>
      <name val="Times New Roman"/>
      <family val="1"/>
    </font>
    <font>
      <b/>
      <i/>
      <sz val="11"/>
      <color rgb="FFFF0000"/>
      <name val="Times New Roman"/>
      <family val="1"/>
    </font>
    <font>
      <b/>
      <sz val="11"/>
      <color rgb="FFFF0000"/>
      <name val="Times New Roman"/>
      <family val="1"/>
    </font>
    <font>
      <b/>
      <i/>
      <sz val="12"/>
      <color theme="1"/>
      <name val="Times New Roman"/>
      <family val="1"/>
    </font>
    <font>
      <sz val="12"/>
      <color theme="1"/>
      <name val="Times New Roman"/>
      <family val="1"/>
    </font>
  </fonts>
  <fills count="14">
    <fill>
      <patternFill patternType="none"/>
    </fill>
    <fill>
      <patternFill patternType="gray125"/>
    </fill>
    <fill>
      <patternFill patternType="solid">
        <fgColor theme="9" tint="0.79998168889431442"/>
        <bgColor indexed="64"/>
      </patternFill>
    </fill>
    <fill>
      <patternFill patternType="solid">
        <fgColor rgb="FF92D050"/>
        <bgColor indexed="64"/>
      </patternFill>
    </fill>
    <fill>
      <patternFill patternType="solid">
        <fgColor rgb="FFFFEB9C"/>
      </patternFill>
    </fill>
    <fill>
      <patternFill patternType="solid">
        <fgColor theme="0"/>
        <bgColor indexed="64"/>
      </patternFill>
    </fill>
    <fill>
      <patternFill patternType="solid">
        <fgColor theme="6" tint="0.79998168889431442"/>
        <bgColor indexed="64"/>
      </patternFill>
    </fill>
    <fill>
      <patternFill patternType="mediumGray"/>
    </fill>
    <fill>
      <patternFill patternType="mediumGray">
        <bgColor auto="1"/>
      </patternFill>
    </fill>
    <fill>
      <patternFill patternType="solid">
        <fgColor theme="9" tint="0.79995117038483843"/>
        <bgColor indexed="64"/>
      </patternFill>
    </fill>
    <fill>
      <patternFill patternType="solid">
        <fgColor theme="9" tint="0.79998168889431442"/>
        <bgColor theme="9" tint="0.79998168889431442"/>
      </patternFill>
    </fill>
    <fill>
      <patternFill patternType="solid">
        <fgColor theme="0" tint="-0.249977111117893"/>
        <bgColor indexed="64"/>
      </patternFill>
    </fill>
    <fill>
      <patternFill patternType="solid">
        <fgColor indexed="65"/>
        <bgColor indexed="64"/>
      </patternFill>
    </fill>
    <fill>
      <patternFill patternType="mediumGray">
        <bgColor theme="0"/>
      </patternFill>
    </fill>
  </fills>
  <borders count="114">
    <border>
      <left/>
      <right/>
      <top/>
      <bottom/>
      <diagonal/>
    </border>
    <border>
      <left/>
      <right/>
      <top style="thin">
        <color indexed="64"/>
      </top>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auto="1"/>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medium">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medium">
        <color auto="1"/>
      </left>
      <right style="hair">
        <color indexed="64"/>
      </right>
      <top style="thin">
        <color indexed="64"/>
      </top>
      <bottom style="hair">
        <color indexed="64"/>
      </bottom>
      <diagonal/>
    </border>
    <border>
      <left style="hair">
        <color indexed="64"/>
      </left>
      <right style="medium">
        <color auto="1"/>
      </right>
      <top style="thin">
        <color indexed="64"/>
      </top>
      <bottom style="hair">
        <color indexed="64"/>
      </bottom>
      <diagonal/>
    </border>
    <border>
      <left style="medium">
        <color auto="1"/>
      </left>
      <right style="hair">
        <color indexed="64"/>
      </right>
      <top style="hair">
        <color indexed="64"/>
      </top>
      <bottom style="hair">
        <color indexed="64"/>
      </bottom>
      <diagonal/>
    </border>
    <border>
      <left style="hair">
        <color indexed="64"/>
      </left>
      <right style="medium">
        <color auto="1"/>
      </right>
      <top style="hair">
        <color indexed="64"/>
      </top>
      <bottom style="hair">
        <color indexed="64"/>
      </bottom>
      <diagonal/>
    </border>
    <border>
      <left style="medium">
        <color auto="1"/>
      </left>
      <right style="hair">
        <color indexed="64"/>
      </right>
      <top style="hair">
        <color indexed="64"/>
      </top>
      <bottom style="thin">
        <color auto="1"/>
      </bottom>
      <diagonal/>
    </border>
    <border>
      <left style="hair">
        <color indexed="64"/>
      </left>
      <right style="medium">
        <color auto="1"/>
      </right>
      <top style="hair">
        <color indexed="64"/>
      </top>
      <bottom style="thin">
        <color auto="1"/>
      </bottom>
      <diagonal/>
    </border>
    <border>
      <left style="medium">
        <color auto="1"/>
      </left>
      <right style="hair">
        <color indexed="64"/>
      </right>
      <top style="hair">
        <color indexed="64"/>
      </top>
      <bottom style="medium">
        <color auto="1"/>
      </bottom>
      <diagonal/>
    </border>
    <border>
      <left style="hair">
        <color indexed="64"/>
      </left>
      <right style="hair">
        <color indexed="64"/>
      </right>
      <top style="hair">
        <color indexed="64"/>
      </top>
      <bottom style="medium">
        <color auto="1"/>
      </bottom>
      <diagonal/>
    </border>
    <border>
      <left style="hair">
        <color indexed="64"/>
      </left>
      <right style="medium">
        <color auto="1"/>
      </right>
      <top style="hair">
        <color indexed="64"/>
      </top>
      <bottom style="medium">
        <color auto="1"/>
      </bottom>
      <diagonal/>
    </border>
    <border>
      <left style="medium">
        <color auto="1"/>
      </left>
      <right/>
      <top style="thin">
        <color indexed="64"/>
      </top>
      <bottom/>
      <diagonal/>
    </border>
    <border>
      <left/>
      <right style="medium">
        <color auto="1"/>
      </right>
      <top style="thin">
        <color indexed="64"/>
      </top>
      <bottom/>
      <diagonal/>
    </border>
    <border>
      <left/>
      <right style="medium">
        <color auto="1"/>
      </right>
      <top/>
      <bottom/>
      <diagonal/>
    </border>
    <border>
      <left/>
      <right style="medium">
        <color auto="1"/>
      </right>
      <top style="thin">
        <color indexed="64"/>
      </top>
      <bottom style="hair">
        <color indexed="64"/>
      </bottom>
      <diagonal/>
    </border>
    <border>
      <left style="medium">
        <color auto="1"/>
      </left>
      <right/>
      <top style="thin">
        <color indexed="64"/>
      </top>
      <bottom style="hair">
        <color indexed="64"/>
      </bottom>
      <diagonal/>
    </border>
    <border>
      <left style="medium">
        <color auto="1"/>
      </left>
      <right/>
      <top/>
      <bottom/>
      <diagonal/>
    </border>
    <border>
      <left style="hair">
        <color indexed="64"/>
      </left>
      <right/>
      <top style="hair">
        <color indexed="64"/>
      </top>
      <bottom style="hair">
        <color indexed="64"/>
      </bottom>
      <diagonal/>
    </border>
    <border>
      <left/>
      <right style="medium">
        <color auto="1"/>
      </right>
      <top style="hair">
        <color indexed="64"/>
      </top>
      <bottom style="hair">
        <color indexed="64"/>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right style="medium">
        <color auto="1"/>
      </right>
      <top/>
      <bottom style="medium">
        <color auto="1"/>
      </bottom>
      <diagonal/>
    </border>
    <border>
      <left style="hair">
        <color indexed="64"/>
      </left>
      <right style="hair">
        <color indexed="64"/>
      </right>
      <top/>
      <bottom/>
      <diagonal/>
    </border>
    <border>
      <left/>
      <right style="medium">
        <color auto="1"/>
      </right>
      <top style="medium">
        <color auto="1"/>
      </top>
      <bottom style="thin">
        <color indexed="64"/>
      </bottom>
      <diagonal/>
    </border>
    <border>
      <left style="hair">
        <color indexed="64"/>
      </left>
      <right/>
      <top style="medium">
        <color auto="1"/>
      </top>
      <bottom style="thin">
        <color indexed="64"/>
      </bottom>
      <diagonal/>
    </border>
    <border>
      <left style="medium">
        <color auto="1"/>
      </left>
      <right style="hair">
        <color indexed="64"/>
      </right>
      <top/>
      <bottom style="hair">
        <color indexed="64"/>
      </bottom>
      <diagonal/>
    </border>
    <border>
      <left style="medium">
        <color indexed="64"/>
      </left>
      <right style="hair">
        <color indexed="64"/>
      </right>
      <top/>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style="medium">
        <color auto="1"/>
      </left>
      <right/>
      <top style="hair">
        <color indexed="64"/>
      </top>
      <bottom style="hair">
        <color auto="1"/>
      </bottom>
      <diagonal/>
    </border>
    <border>
      <left/>
      <right/>
      <top style="hair">
        <color indexed="64"/>
      </top>
      <bottom style="hair">
        <color auto="1"/>
      </bottom>
      <diagonal/>
    </border>
    <border>
      <left style="medium">
        <color auto="1"/>
      </left>
      <right/>
      <top/>
      <bottom style="hair">
        <color indexed="64"/>
      </bottom>
      <diagonal/>
    </border>
    <border>
      <left/>
      <right/>
      <top/>
      <bottom style="hair">
        <color indexed="64"/>
      </bottom>
      <diagonal/>
    </border>
    <border>
      <left style="medium">
        <color auto="1"/>
      </left>
      <right style="hair">
        <color indexed="64"/>
      </right>
      <top/>
      <bottom style="medium">
        <color auto="1"/>
      </bottom>
      <diagonal/>
    </border>
    <border>
      <left style="medium">
        <color auto="1"/>
      </left>
      <right/>
      <top style="medium">
        <color auto="1"/>
      </top>
      <bottom style="hair">
        <color indexed="64"/>
      </bottom>
      <diagonal/>
    </border>
    <border>
      <left/>
      <right/>
      <top style="medium">
        <color auto="1"/>
      </top>
      <bottom style="hair">
        <color indexed="64"/>
      </bottom>
      <diagonal/>
    </border>
    <border>
      <left/>
      <right style="medium">
        <color auto="1"/>
      </right>
      <top style="medium">
        <color auto="1"/>
      </top>
      <bottom/>
      <diagonal/>
    </border>
    <border>
      <left style="medium">
        <color auto="1"/>
      </left>
      <right/>
      <top style="hair">
        <color indexed="64"/>
      </top>
      <bottom style="medium">
        <color auto="1"/>
      </bottom>
      <diagonal/>
    </border>
    <border>
      <left/>
      <right/>
      <top style="medium">
        <color auto="1"/>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style="hair">
        <color auto="1"/>
      </bottom>
      <diagonal/>
    </border>
    <border>
      <left style="hair">
        <color auto="1"/>
      </left>
      <right style="hair">
        <color auto="1"/>
      </right>
      <top/>
      <bottom style="medium">
        <color auto="1"/>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bottom/>
      <diagonal/>
    </border>
    <border>
      <left style="hair">
        <color indexed="64"/>
      </left>
      <right/>
      <top style="hair">
        <color indexed="64"/>
      </top>
      <bottom style="thin">
        <color auto="1"/>
      </bottom>
      <diagonal/>
    </border>
    <border>
      <left style="hair">
        <color indexed="64"/>
      </left>
      <right/>
      <top style="hair">
        <color indexed="64"/>
      </top>
      <bottom/>
      <diagonal/>
    </border>
    <border>
      <left/>
      <right/>
      <top style="hair">
        <color indexed="64"/>
      </top>
      <bottom style="thin">
        <color auto="1"/>
      </bottom>
      <diagonal/>
    </border>
    <border>
      <left/>
      <right style="hair">
        <color indexed="64"/>
      </right>
      <top style="hair">
        <color indexed="64"/>
      </top>
      <bottom/>
      <diagonal/>
    </border>
    <border>
      <left/>
      <right style="thin">
        <color auto="1"/>
      </right>
      <top/>
      <bottom/>
      <diagonal/>
    </border>
    <border>
      <left style="thin">
        <color auto="1"/>
      </left>
      <right/>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auto="1"/>
      </right>
      <top style="thin">
        <color indexed="64"/>
      </top>
      <bottom style="hair">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hair">
        <color indexed="64"/>
      </top>
      <bottom style="hair">
        <color auto="1"/>
      </bottom>
      <diagonal/>
    </border>
    <border>
      <left/>
      <right style="thin">
        <color auto="1"/>
      </right>
      <top style="hair">
        <color indexed="64"/>
      </top>
      <bottom style="hair">
        <color indexed="64"/>
      </bottom>
      <diagonal/>
    </border>
    <border>
      <left style="thin">
        <color auto="1"/>
      </left>
      <right style="hair">
        <color indexed="64"/>
      </right>
      <top style="hair">
        <color indexed="64"/>
      </top>
      <bottom style="thin">
        <color auto="1"/>
      </bottom>
      <diagonal/>
    </border>
    <border>
      <left/>
      <right style="thin">
        <color auto="1"/>
      </right>
      <top/>
      <bottom style="thin">
        <color indexed="64"/>
      </bottom>
      <diagonal/>
    </border>
    <border>
      <left style="thin">
        <color auto="1"/>
      </left>
      <right style="hair">
        <color indexed="64"/>
      </right>
      <top style="hair">
        <color indexed="64"/>
      </top>
      <bottom/>
      <diagonal/>
    </border>
    <border>
      <left style="hair">
        <color indexed="64"/>
      </left>
      <right style="thin">
        <color auto="1"/>
      </right>
      <top style="hair">
        <color indexed="64"/>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indexed="64"/>
      </left>
      <right style="thin">
        <color auto="1"/>
      </right>
      <top style="thin">
        <color auto="1"/>
      </top>
      <bottom/>
      <diagonal/>
    </border>
    <border>
      <left/>
      <right style="thin">
        <color auto="1"/>
      </right>
      <top style="hair">
        <color indexed="64"/>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indexed="64"/>
      </bottom>
      <diagonal/>
    </border>
    <border>
      <left style="thin">
        <color auto="1"/>
      </left>
      <right style="hair">
        <color indexed="64"/>
      </right>
      <top style="thin">
        <color auto="1"/>
      </top>
      <bottom style="thin">
        <color indexed="64"/>
      </bottom>
      <diagonal/>
    </border>
    <border>
      <left style="hair">
        <color indexed="64"/>
      </left>
      <right style="thin">
        <color auto="1"/>
      </right>
      <top style="thin">
        <color auto="1"/>
      </top>
      <bottom style="thin">
        <color indexed="64"/>
      </bottom>
      <diagonal/>
    </border>
    <border>
      <left style="hair">
        <color indexed="64"/>
      </left>
      <right style="thin">
        <color auto="1"/>
      </right>
      <top style="hair">
        <color indexed="64"/>
      </top>
      <bottom/>
      <diagonal/>
    </border>
    <border>
      <left/>
      <right style="thin">
        <color auto="1"/>
      </right>
      <top style="hair">
        <color indexed="64"/>
      </top>
      <bottom/>
      <diagonal/>
    </border>
    <border>
      <left/>
      <right/>
      <top style="thin">
        <color auto="1"/>
      </top>
      <bottom style="thin">
        <color indexed="64"/>
      </bottom>
      <diagonal/>
    </border>
    <border>
      <left style="thin">
        <color auto="1"/>
      </left>
      <right style="hair">
        <color indexed="64"/>
      </right>
      <top/>
      <bottom/>
      <diagonal/>
    </border>
    <border>
      <left style="hair">
        <color indexed="64"/>
      </left>
      <right/>
      <top/>
      <bottom style="thin">
        <color indexed="64"/>
      </bottom>
      <diagonal/>
    </border>
    <border>
      <left style="hair">
        <color indexed="64"/>
      </left>
      <right style="hair">
        <color indexed="64"/>
      </right>
      <top style="thin">
        <color auto="1"/>
      </top>
      <bottom style="thin">
        <color indexed="64"/>
      </bottom>
      <diagonal/>
    </border>
    <border>
      <left style="hair">
        <color indexed="64"/>
      </left>
      <right/>
      <top style="thin">
        <color auto="1"/>
      </top>
      <bottom style="thin">
        <color indexed="64"/>
      </bottom>
      <diagonal/>
    </border>
    <border>
      <left style="hair">
        <color indexed="64"/>
      </left>
      <right style="thin">
        <color auto="1"/>
      </right>
      <top/>
      <bottom/>
      <diagonal/>
    </border>
    <border>
      <left style="hair">
        <color indexed="64"/>
      </left>
      <right/>
      <top style="thin">
        <color auto="1"/>
      </top>
      <bottom/>
      <diagonal/>
    </border>
    <border>
      <left style="hair">
        <color indexed="64"/>
      </left>
      <right style="thin">
        <color auto="1"/>
      </right>
      <top style="thin">
        <color auto="1"/>
      </top>
      <bottom style="hair">
        <color indexed="64"/>
      </bottom>
      <diagonal/>
    </border>
    <border>
      <left style="hair">
        <color indexed="64"/>
      </left>
      <right style="thin">
        <color auto="1"/>
      </right>
      <top/>
      <bottom style="thin">
        <color auto="1"/>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auto="1"/>
      </left>
      <right/>
      <top style="hair">
        <color indexed="64"/>
      </top>
      <bottom style="thin">
        <color auto="1"/>
      </bottom>
      <diagonal/>
    </border>
    <border>
      <left/>
      <right style="hair">
        <color indexed="64"/>
      </right>
      <top/>
      <bottom style="hair">
        <color indexed="64"/>
      </bottom>
      <diagonal/>
    </border>
    <border>
      <left/>
      <right style="hair">
        <color indexed="64"/>
      </right>
      <top style="hair">
        <color indexed="64"/>
      </top>
      <bottom style="thin">
        <color auto="1"/>
      </bottom>
      <diagonal/>
    </border>
    <border>
      <left/>
      <right style="hair">
        <color indexed="64"/>
      </right>
      <top/>
      <bottom/>
      <diagonal/>
    </border>
    <border>
      <left style="thin">
        <color auto="1"/>
      </left>
      <right style="thin">
        <color auto="1"/>
      </right>
      <top style="hair">
        <color auto="1"/>
      </top>
      <bottom style="thin">
        <color auto="1"/>
      </bottom>
      <diagonal/>
    </border>
    <border>
      <left style="thin">
        <color auto="1"/>
      </left>
      <right style="thin">
        <color auto="1"/>
      </right>
      <top/>
      <bottom/>
      <diagonal/>
    </border>
    <border>
      <left style="thin">
        <color indexed="64"/>
      </left>
      <right style="thin">
        <color auto="1"/>
      </right>
      <top style="hair">
        <color indexed="64"/>
      </top>
      <bottom/>
      <diagonal/>
    </border>
    <border>
      <left style="thin">
        <color indexed="64"/>
      </left>
      <right/>
      <top style="hair">
        <color indexed="64"/>
      </top>
      <bottom/>
      <diagonal/>
    </border>
    <border>
      <left style="thin">
        <color indexed="64"/>
      </left>
      <right style="thin">
        <color auto="1"/>
      </right>
      <top/>
      <bottom style="thin">
        <color auto="1"/>
      </bottom>
      <diagonal/>
    </border>
    <border>
      <left style="thin">
        <color auto="1"/>
      </left>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s>
  <cellStyleXfs count="3">
    <xf numFmtId="0" fontId="0" fillId="0" borderId="0"/>
    <xf numFmtId="9" fontId="13" fillId="0" borderId="0" applyFont="0" applyFill="0" applyBorder="0" applyAlignment="0" applyProtection="0"/>
    <xf numFmtId="0" fontId="14" fillId="4" borderId="0" applyNumberFormat="0" applyBorder="0" applyAlignment="0" applyProtection="0"/>
  </cellStyleXfs>
  <cellXfs count="995">
    <xf numFmtId="0" fontId="0" fillId="0" borderId="0" xfId="0"/>
    <xf numFmtId="0" fontId="1" fillId="0" borderId="0" xfId="0" applyFont="1"/>
    <xf numFmtId="0" fontId="0" fillId="0" borderId="0" xfId="0" applyAlignment="1">
      <alignment horizontal="left"/>
    </xf>
    <xf numFmtId="0" fontId="0" fillId="0" borderId="0" xfId="0" applyFill="1"/>
    <xf numFmtId="0" fontId="0" fillId="0" borderId="0" xfId="0" applyAlignment="1">
      <alignment horizontal="center"/>
    </xf>
    <xf numFmtId="0" fontId="0" fillId="0" borderId="0" xfId="0" applyBorder="1"/>
    <xf numFmtId="0" fontId="0" fillId="0" borderId="3" xfId="0" applyBorder="1"/>
    <xf numFmtId="0" fontId="0" fillId="0" borderId="3" xfId="0" applyBorder="1" applyAlignment="1">
      <alignment horizontal="left" indent="1"/>
    </xf>
    <xf numFmtId="0" fontId="0" fillId="2" borderId="3" xfId="0" applyFill="1" applyBorder="1"/>
    <xf numFmtId="0" fontId="0" fillId="0" borderId="3" xfId="0" applyBorder="1" applyAlignment="1">
      <alignment horizontal="left" indent="2"/>
    </xf>
    <xf numFmtId="0" fontId="0" fillId="0" borderId="3" xfId="0" applyBorder="1" applyAlignment="1">
      <alignment horizontal="left" indent="3"/>
    </xf>
    <xf numFmtId="0" fontId="0" fillId="0" borderId="4" xfId="0" applyBorder="1" applyAlignment="1">
      <alignment horizontal="left" indent="1"/>
    </xf>
    <xf numFmtId="0" fontId="1" fillId="0" borderId="8" xfId="0" applyFont="1" applyBorder="1"/>
    <xf numFmtId="0" fontId="0" fillId="0" borderId="11" xfId="0" applyBorder="1"/>
    <xf numFmtId="0" fontId="0" fillId="2" borderId="12" xfId="0" applyFill="1" applyBorder="1"/>
    <xf numFmtId="0" fontId="0" fillId="2" borderId="16" xfId="0" applyFill="1" applyBorder="1"/>
    <xf numFmtId="0" fontId="0" fillId="2" borderId="17" xfId="0" applyFill="1" applyBorder="1"/>
    <xf numFmtId="0" fontId="0" fillId="0" borderId="11" xfId="0" applyBorder="1" applyAlignment="1">
      <alignment horizontal="center"/>
    </xf>
    <xf numFmtId="0" fontId="0" fillId="0" borderId="20" xfId="0" applyBorder="1"/>
    <xf numFmtId="0" fontId="0" fillId="0" borderId="13" xfId="0" applyBorder="1" applyAlignment="1">
      <alignment horizontal="center"/>
    </xf>
    <xf numFmtId="0" fontId="0" fillId="0" borderId="15" xfId="0" applyBorder="1" applyAlignment="1">
      <alignment horizontal="center"/>
    </xf>
    <xf numFmtId="164" fontId="0" fillId="2" borderId="3" xfId="0" applyNumberFormat="1" applyFill="1" applyBorder="1"/>
    <xf numFmtId="0" fontId="1" fillId="0" borderId="3" xfId="0" applyFont="1" applyBorder="1" applyAlignment="1">
      <alignment horizontal="center" wrapText="1"/>
    </xf>
    <xf numFmtId="0" fontId="1" fillId="0" borderId="26" xfId="0" applyFont="1" applyBorder="1"/>
    <xf numFmtId="0" fontId="1" fillId="0" borderId="3" xfId="0" applyFont="1" applyFill="1" applyBorder="1" applyAlignment="1">
      <alignment horizontal="center" wrapText="1"/>
    </xf>
    <xf numFmtId="0" fontId="0" fillId="0" borderId="28" xfId="0" applyBorder="1"/>
    <xf numFmtId="0" fontId="1" fillId="0" borderId="0" xfId="0" applyFont="1" applyAlignment="1">
      <alignment horizontal="center"/>
    </xf>
    <xf numFmtId="0" fontId="0" fillId="0" borderId="29" xfId="0" applyBorder="1" applyAlignment="1">
      <alignment horizontal="left" indent="1"/>
    </xf>
    <xf numFmtId="0" fontId="0" fillId="0" borderId="0" xfId="0" applyAlignment="1">
      <alignment horizontal="center"/>
    </xf>
    <xf numFmtId="0" fontId="1" fillId="0" borderId="0" xfId="0" applyFont="1" applyFill="1"/>
    <xf numFmtId="0" fontId="4" fillId="0" borderId="3" xfId="0" applyFont="1" applyBorder="1" applyAlignment="1">
      <alignment horizontal="left"/>
    </xf>
    <xf numFmtId="0" fontId="0" fillId="0" borderId="3" xfId="0" applyBorder="1" applyAlignment="1">
      <alignment horizontal="left"/>
    </xf>
    <xf numFmtId="0" fontId="0" fillId="0" borderId="0" xfId="0" quotePrefix="1"/>
    <xf numFmtId="0" fontId="0" fillId="0" borderId="3" xfId="0" quotePrefix="1" applyBorder="1" applyAlignment="1">
      <alignment horizontal="left" indent="2"/>
    </xf>
    <xf numFmtId="0" fontId="1" fillId="0" borderId="12" xfId="0" applyFont="1" applyBorder="1" applyAlignment="1">
      <alignment horizontal="center" wrapText="1"/>
    </xf>
    <xf numFmtId="164" fontId="0" fillId="2" borderId="12" xfId="0" applyNumberFormat="1" applyFill="1" applyBorder="1"/>
    <xf numFmtId="0" fontId="16" fillId="0" borderId="0" xfId="0" applyFont="1" applyFill="1"/>
    <xf numFmtId="0" fontId="16" fillId="0" borderId="0" xfId="0" applyFont="1"/>
    <xf numFmtId="18" fontId="0" fillId="0" borderId="0" xfId="0" applyNumberFormat="1"/>
    <xf numFmtId="164" fontId="0" fillId="2" borderId="16" xfId="0" applyNumberFormat="1" applyFill="1" applyBorder="1"/>
    <xf numFmtId="0" fontId="1" fillId="0" borderId="0" xfId="0" applyFont="1" applyFill="1" applyBorder="1" applyAlignment="1">
      <alignment horizontal="left"/>
    </xf>
    <xf numFmtId="0" fontId="0" fillId="0" borderId="11" xfId="0" applyFill="1" applyBorder="1" applyAlignment="1">
      <alignment horizontal="center"/>
    </xf>
    <xf numFmtId="0" fontId="4" fillId="0" borderId="0" xfId="0" applyFont="1" applyAlignment="1">
      <alignment vertical="center"/>
    </xf>
    <xf numFmtId="4" fontId="0" fillId="2" borderId="12" xfId="0" applyNumberFormat="1" applyFill="1" applyBorder="1"/>
    <xf numFmtId="3" fontId="0" fillId="2" borderId="12" xfId="0" applyNumberFormat="1" applyFill="1" applyBorder="1"/>
    <xf numFmtId="0" fontId="0" fillId="0" borderId="3" xfId="0" quotePrefix="1" applyBorder="1" applyAlignment="1">
      <alignment horizontal="left" indent="3"/>
    </xf>
    <xf numFmtId="0" fontId="0" fillId="0" borderId="29" xfId="0" applyFill="1" applyBorder="1" applyAlignment="1">
      <alignment horizontal="left" indent="3"/>
    </xf>
    <xf numFmtId="0" fontId="9" fillId="0" borderId="43" xfId="0" applyFont="1" applyBorder="1"/>
    <xf numFmtId="0" fontId="0" fillId="0" borderId="0" xfId="0" applyFill="1" applyBorder="1" applyAlignment="1">
      <alignment horizontal="left" indent="2"/>
    </xf>
    <xf numFmtId="0" fontId="1" fillId="0" borderId="16" xfId="0" applyFont="1" applyBorder="1" applyAlignment="1">
      <alignment horizontal="left" indent="1"/>
    </xf>
    <xf numFmtId="0" fontId="4" fillId="0" borderId="3" xfId="0" applyFont="1" applyBorder="1" applyAlignment="1">
      <alignment horizontal="left" wrapText="1"/>
    </xf>
    <xf numFmtId="0" fontId="0" fillId="3" borderId="3" xfId="0" applyFill="1" applyBorder="1"/>
    <xf numFmtId="0" fontId="1" fillId="0" borderId="12" xfId="0" applyFont="1" applyFill="1" applyBorder="1" applyAlignment="1">
      <alignment horizontal="center" wrapText="1"/>
    </xf>
    <xf numFmtId="0" fontId="0" fillId="3" borderId="12" xfId="0" applyFill="1" applyBorder="1"/>
    <xf numFmtId="0" fontId="4" fillId="0" borderId="16" xfId="0" applyFont="1" applyFill="1" applyBorder="1" applyAlignment="1">
      <alignment horizontal="left" wrapText="1"/>
    </xf>
    <xf numFmtId="0" fontId="0" fillId="0" borderId="23" xfId="0" applyBorder="1"/>
    <xf numFmtId="4" fontId="1" fillId="2" borderId="3" xfId="0" applyNumberFormat="1" applyFont="1" applyFill="1" applyBorder="1" applyAlignment="1">
      <alignment horizontal="center" wrapText="1"/>
    </xf>
    <xf numFmtId="4" fontId="1" fillId="2" borderId="12" xfId="0" applyNumberFormat="1" applyFont="1" applyFill="1" applyBorder="1" applyAlignment="1">
      <alignment horizontal="center" wrapText="1"/>
    </xf>
    <xf numFmtId="4" fontId="0" fillId="2" borderId="3" xfId="0" applyNumberFormat="1" applyFill="1" applyBorder="1"/>
    <xf numFmtId="0" fontId="18" fillId="5" borderId="11" xfId="0" quotePrefix="1" applyFont="1" applyFill="1" applyBorder="1" applyAlignment="1">
      <alignment horizontal="center" vertical="top"/>
    </xf>
    <xf numFmtId="0" fontId="18" fillId="5" borderId="3" xfId="0" applyFont="1" applyFill="1" applyBorder="1" applyAlignment="1">
      <alignment vertical="top" wrapText="1"/>
    </xf>
    <xf numFmtId="0" fontId="18" fillId="5" borderId="34" xfId="0" applyFont="1" applyFill="1" applyBorder="1" applyAlignment="1">
      <alignment vertical="top" wrapText="1"/>
    </xf>
    <xf numFmtId="0" fontId="18" fillId="5" borderId="3" xfId="0" applyFont="1" applyFill="1" applyBorder="1" applyAlignment="1">
      <alignment horizontal="left" vertical="top" wrapText="1"/>
    </xf>
    <xf numFmtId="0" fontId="18" fillId="5" borderId="11" xfId="0" applyFont="1" applyFill="1" applyBorder="1" applyAlignment="1">
      <alignment horizontal="center" vertical="top"/>
    </xf>
    <xf numFmtId="0" fontId="18" fillId="5" borderId="5" xfId="0" applyFont="1" applyFill="1" applyBorder="1" applyAlignment="1">
      <alignment horizontal="left" vertical="top" wrapText="1"/>
    </xf>
    <xf numFmtId="0" fontId="18" fillId="5" borderId="16" xfId="0" applyFont="1" applyFill="1" applyBorder="1" applyAlignment="1">
      <alignment horizontal="left" vertical="top" wrapText="1"/>
    </xf>
    <xf numFmtId="0" fontId="0" fillId="0" borderId="44" xfId="0" applyBorder="1" applyAlignment="1">
      <alignment horizontal="center"/>
    </xf>
    <xf numFmtId="0" fontId="0" fillId="7" borderId="0" xfId="0" applyFill="1" applyBorder="1"/>
    <xf numFmtId="0" fontId="0" fillId="0" borderId="0" xfId="0" applyBorder="1" applyAlignment="1">
      <alignment wrapText="1"/>
    </xf>
    <xf numFmtId="0" fontId="1" fillId="0" borderId="27" xfId="0" applyFont="1" applyBorder="1" applyAlignment="1">
      <alignment wrapText="1"/>
    </xf>
    <xf numFmtId="0" fontId="1" fillId="0" borderId="3" xfId="0" applyFont="1" applyBorder="1" applyAlignment="1">
      <alignment wrapText="1"/>
    </xf>
    <xf numFmtId="0" fontId="4" fillId="0" borderId="3" xfId="0" applyFont="1" applyBorder="1" applyAlignment="1">
      <alignment wrapText="1"/>
    </xf>
    <xf numFmtId="0" fontId="0" fillId="0" borderId="3" xfId="0" applyBorder="1" applyAlignment="1">
      <alignment horizontal="left" wrapText="1"/>
    </xf>
    <xf numFmtId="0" fontId="0" fillId="0" borderId="0" xfId="0" applyAlignment="1">
      <alignment wrapText="1"/>
    </xf>
    <xf numFmtId="3" fontId="0" fillId="2" borderId="3" xfId="0" applyNumberFormat="1" applyFill="1" applyBorder="1"/>
    <xf numFmtId="0" fontId="0" fillId="7" borderId="20" xfId="0" applyFill="1" applyBorder="1"/>
    <xf numFmtId="0" fontId="18" fillId="5" borderId="38" xfId="0" applyFont="1" applyFill="1" applyBorder="1" applyAlignment="1">
      <alignment horizontal="center" vertical="top"/>
    </xf>
    <xf numFmtId="0" fontId="19" fillId="5" borderId="39" xfId="0" applyFont="1" applyFill="1" applyBorder="1" applyAlignment="1">
      <alignment horizontal="left" vertical="top" wrapText="1"/>
    </xf>
    <xf numFmtId="0" fontId="18" fillId="5" borderId="41" xfId="0" applyFont="1" applyFill="1" applyBorder="1" applyAlignment="1">
      <alignment horizontal="center" vertical="top"/>
    </xf>
    <xf numFmtId="0" fontId="19" fillId="5" borderId="42" xfId="0" applyFont="1" applyFill="1" applyBorder="1" applyAlignment="1">
      <alignment horizontal="left" vertical="top" wrapText="1"/>
    </xf>
    <xf numFmtId="0" fontId="0" fillId="0" borderId="47" xfId="0" applyBorder="1"/>
    <xf numFmtId="0" fontId="0" fillId="0" borderId="43" xfId="0" applyBorder="1"/>
    <xf numFmtId="0" fontId="18" fillId="5" borderId="16" xfId="0" applyFont="1" applyFill="1" applyBorder="1" applyAlignment="1">
      <alignment vertical="top" wrapText="1"/>
    </xf>
    <xf numFmtId="164" fontId="0" fillId="3" borderId="3" xfId="0" applyNumberFormat="1" applyFill="1" applyBorder="1"/>
    <xf numFmtId="10" fontId="0" fillId="2" borderId="3" xfId="0" applyNumberFormat="1" applyFill="1" applyBorder="1"/>
    <xf numFmtId="0" fontId="1" fillId="0" borderId="3" xfId="0" applyFont="1" applyBorder="1" applyAlignment="1">
      <alignment horizontal="center"/>
    </xf>
    <xf numFmtId="0" fontId="1" fillId="0" borderId="11" xfId="0" applyFont="1" applyBorder="1" applyAlignment="1">
      <alignment horizontal="center"/>
    </xf>
    <xf numFmtId="0" fontId="0" fillId="0" borderId="16" xfId="0" applyFill="1" applyBorder="1" applyAlignment="1">
      <alignment horizontal="left" wrapText="1"/>
    </xf>
    <xf numFmtId="164" fontId="0" fillId="2" borderId="4" xfId="0" applyNumberFormat="1" applyFill="1" applyBorder="1"/>
    <xf numFmtId="164" fontId="0" fillId="2" borderId="14" xfId="0" applyNumberFormat="1" applyFill="1" applyBorder="1"/>
    <xf numFmtId="0" fontId="17" fillId="0" borderId="3" xfId="0" applyFont="1" applyBorder="1" applyAlignment="1">
      <alignment horizontal="left" indent="2"/>
    </xf>
    <xf numFmtId="0" fontId="1" fillId="0" borderId="7" xfId="0" applyFont="1" applyBorder="1" applyAlignment="1">
      <alignment horizontal="center"/>
    </xf>
    <xf numFmtId="0" fontId="18" fillId="5" borderId="38" xfId="0" quotePrefix="1" applyFont="1" applyFill="1" applyBorder="1" applyAlignment="1">
      <alignment horizontal="center" vertical="top"/>
    </xf>
    <xf numFmtId="0" fontId="18" fillId="6" borderId="3" xfId="0" applyFont="1" applyFill="1" applyBorder="1" applyAlignment="1" applyProtection="1">
      <alignment horizontal="left" vertical="top" wrapText="1" indent="1"/>
      <protection locked="0"/>
    </xf>
    <xf numFmtId="0" fontId="18" fillId="5" borderId="36" xfId="0" applyFont="1" applyFill="1" applyBorder="1" applyAlignment="1">
      <alignment horizontal="center" vertical="top"/>
    </xf>
    <xf numFmtId="0" fontId="19" fillId="5" borderId="37" xfId="0" applyFont="1" applyFill="1" applyBorder="1" applyAlignment="1">
      <alignment horizontal="left" vertical="top" wrapText="1"/>
    </xf>
    <xf numFmtId="0" fontId="0" fillId="0" borderId="37" xfId="0" applyBorder="1"/>
    <xf numFmtId="0" fontId="0" fillId="0" borderId="25" xfId="0" applyBorder="1"/>
    <xf numFmtId="0" fontId="0" fillId="0" borderId="0" xfId="0" applyAlignment="1">
      <alignment horizontal="center"/>
    </xf>
    <xf numFmtId="0" fontId="1" fillId="0" borderId="0" xfId="0" applyFont="1" applyAlignment="1">
      <alignment horizontal="center"/>
    </xf>
    <xf numFmtId="0" fontId="1" fillId="0" borderId="20" xfId="0" applyFont="1" applyBorder="1" applyAlignment="1">
      <alignment horizontal="center"/>
    </xf>
    <xf numFmtId="0" fontId="9" fillId="0" borderId="20" xfId="0" applyFont="1" applyBorder="1"/>
    <xf numFmtId="164" fontId="0" fillId="3" borderId="49" xfId="0" applyNumberFormat="1" applyFill="1" applyBorder="1"/>
    <xf numFmtId="10" fontId="0" fillId="2" borderId="3" xfId="1" applyNumberFormat="1" applyFont="1" applyFill="1" applyBorder="1"/>
    <xf numFmtId="0" fontId="0" fillId="0" borderId="0" xfId="0" applyBorder="1" applyAlignment="1">
      <alignment horizontal="center"/>
    </xf>
    <xf numFmtId="0" fontId="0" fillId="0" borderId="32" xfId="0" applyBorder="1" applyAlignment="1">
      <alignment horizontal="center"/>
    </xf>
    <xf numFmtId="0" fontId="0" fillId="0" borderId="40" xfId="0" applyBorder="1" applyAlignment="1">
      <alignment horizontal="center"/>
    </xf>
    <xf numFmtId="0" fontId="0" fillId="0" borderId="33" xfId="0" applyBorder="1" applyAlignment="1">
      <alignment horizontal="center"/>
    </xf>
    <xf numFmtId="0" fontId="0" fillId="0" borderId="0" xfId="0" applyAlignment="1">
      <alignment horizontal="center"/>
    </xf>
    <xf numFmtId="0" fontId="1" fillId="0" borderId="0" xfId="0" applyFont="1" applyAlignment="1">
      <alignment horizontal="center"/>
    </xf>
    <xf numFmtId="0" fontId="1" fillId="0" borderId="19" xfId="0" applyFont="1" applyBorder="1" applyAlignment="1"/>
    <xf numFmtId="0" fontId="16" fillId="0" borderId="0" xfId="0" applyFont="1" applyFill="1" applyBorder="1" applyAlignment="1">
      <alignment horizontal="left" indent="1"/>
    </xf>
    <xf numFmtId="0" fontId="16" fillId="0" borderId="0" xfId="0" applyFont="1" applyFill="1" applyBorder="1" applyAlignment="1">
      <alignment horizontal="center" wrapText="1"/>
    </xf>
    <xf numFmtId="0" fontId="16" fillId="0" borderId="0" xfId="0" applyFont="1" applyAlignment="1">
      <alignment wrapText="1"/>
    </xf>
    <xf numFmtId="0" fontId="0" fillId="0" borderId="51" xfId="0" quotePrefix="1" applyBorder="1" applyAlignment="1">
      <alignment horizontal="center" wrapText="1"/>
    </xf>
    <xf numFmtId="0" fontId="0" fillId="0" borderId="24" xfId="0" applyFill="1" applyBorder="1"/>
    <xf numFmtId="0" fontId="0" fillId="7" borderId="3" xfId="0" applyFill="1" applyBorder="1"/>
    <xf numFmtId="0" fontId="0" fillId="0" borderId="0" xfId="0" applyFill="1" applyBorder="1"/>
    <xf numFmtId="0" fontId="1" fillId="3" borderId="0" xfId="0" applyFont="1" applyFill="1" applyAlignment="1"/>
    <xf numFmtId="0" fontId="1" fillId="3" borderId="0" xfId="0" applyFont="1" applyFill="1" applyBorder="1" applyAlignment="1"/>
    <xf numFmtId="0" fontId="0" fillId="0" borderId="0" xfId="0" applyAlignment="1">
      <alignment horizontal="center"/>
    </xf>
    <xf numFmtId="0" fontId="1" fillId="0" borderId="0" xfId="0" applyFont="1" applyAlignment="1"/>
    <xf numFmtId="0" fontId="0" fillId="3" borderId="0" xfId="0" applyFill="1"/>
    <xf numFmtId="0" fontId="0" fillId="7" borderId="61" xfId="0" applyFill="1" applyBorder="1"/>
    <xf numFmtId="0" fontId="4" fillId="0" borderId="3" xfId="0" applyFont="1" applyFill="1" applyBorder="1" applyAlignment="1">
      <alignment horizontal="left"/>
    </xf>
    <xf numFmtId="0" fontId="7" fillId="0" borderId="57" xfId="0" applyFont="1" applyFill="1" applyBorder="1" applyAlignment="1">
      <alignment horizontal="left" indent="2"/>
    </xf>
    <xf numFmtId="0" fontId="10" fillId="3" borderId="0" xfId="0" applyFont="1" applyFill="1" applyAlignment="1"/>
    <xf numFmtId="0" fontId="8" fillId="0" borderId="0" xfId="0" applyFont="1" applyAlignment="1"/>
    <xf numFmtId="0" fontId="0" fillId="0" borderId="66" xfId="0" applyBorder="1"/>
    <xf numFmtId="0" fontId="0" fillId="0" borderId="67" xfId="0" applyFill="1" applyBorder="1"/>
    <xf numFmtId="0" fontId="0" fillId="0" borderId="0" xfId="0" applyAlignment="1">
      <alignment horizontal="center"/>
    </xf>
    <xf numFmtId="0" fontId="9" fillId="0" borderId="39" xfId="0" applyFont="1" applyBorder="1" applyAlignment="1">
      <alignment horizontal="center"/>
    </xf>
    <xf numFmtId="0" fontId="1" fillId="0" borderId="0" xfId="0" applyFont="1" applyAlignment="1">
      <alignment horizontal="center"/>
    </xf>
    <xf numFmtId="0" fontId="1" fillId="0" borderId="0" xfId="0" applyFont="1" applyBorder="1" applyAlignment="1">
      <alignment horizontal="center"/>
    </xf>
    <xf numFmtId="0" fontId="0" fillId="7" borderId="71" xfId="0" applyFill="1" applyBorder="1"/>
    <xf numFmtId="0" fontId="0" fillId="7" borderId="66" xfId="0" applyFill="1" applyBorder="1"/>
    <xf numFmtId="0" fontId="0" fillId="0" borderId="67" xfId="0" applyBorder="1"/>
    <xf numFmtId="0" fontId="0" fillId="7" borderId="80" xfId="0" applyFill="1" applyBorder="1"/>
    <xf numFmtId="0" fontId="1" fillId="0" borderId="81" xfId="0" applyFont="1" applyBorder="1" applyAlignment="1">
      <alignment horizontal="center"/>
    </xf>
    <xf numFmtId="0" fontId="1" fillId="0" borderId="82" xfId="0" applyFont="1" applyBorder="1"/>
    <xf numFmtId="0" fontId="0" fillId="0" borderId="53" xfId="0" applyBorder="1" applyAlignment="1">
      <alignment horizontal="center"/>
    </xf>
    <xf numFmtId="0" fontId="0" fillId="0" borderId="77" xfId="0" applyBorder="1" applyAlignment="1">
      <alignment horizontal="center"/>
    </xf>
    <xf numFmtId="0" fontId="0" fillId="0" borderId="51" xfId="0" applyBorder="1" applyAlignment="1">
      <alignment horizontal="center"/>
    </xf>
    <xf numFmtId="0" fontId="0" fillId="0" borderId="75" xfId="0" applyBorder="1" applyAlignment="1">
      <alignment horizontal="center"/>
    </xf>
    <xf numFmtId="0" fontId="1" fillId="0" borderId="67" xfId="0" applyFont="1" applyFill="1" applyBorder="1" applyAlignment="1">
      <alignment horizontal="center"/>
    </xf>
    <xf numFmtId="0" fontId="21" fillId="0" borderId="0" xfId="0" applyFont="1" applyBorder="1" applyAlignment="1">
      <alignment horizontal="center"/>
    </xf>
    <xf numFmtId="0" fontId="1" fillId="0" borderId="87" xfId="0" applyFont="1" applyBorder="1" applyAlignment="1">
      <alignment horizontal="center"/>
    </xf>
    <xf numFmtId="0" fontId="1" fillId="0" borderId="88" xfId="0" applyFont="1" applyBorder="1"/>
    <xf numFmtId="0" fontId="9" fillId="0" borderId="56" xfId="0" applyFont="1" applyBorder="1" applyAlignment="1">
      <alignment horizontal="center"/>
    </xf>
    <xf numFmtId="0" fontId="0" fillId="0" borderId="79" xfId="0" applyBorder="1" applyAlignment="1">
      <alignment horizontal="center"/>
    </xf>
    <xf numFmtId="0" fontId="4" fillId="0" borderId="53" xfId="0" applyFont="1" applyBorder="1" applyAlignment="1">
      <alignment horizontal="center"/>
    </xf>
    <xf numFmtId="0" fontId="4" fillId="0" borderId="76" xfId="0" applyFont="1" applyBorder="1" applyAlignment="1">
      <alignment horizontal="left" wrapText="1"/>
    </xf>
    <xf numFmtId="0" fontId="22" fillId="0" borderId="0" xfId="0" applyFont="1" applyBorder="1" applyAlignment="1">
      <alignment horizontal="center"/>
    </xf>
    <xf numFmtId="0" fontId="0" fillId="7" borderId="54" xfId="0" applyFill="1" applyBorder="1"/>
    <xf numFmtId="0" fontId="1" fillId="0" borderId="67" xfId="0" applyFont="1" applyBorder="1" applyAlignment="1">
      <alignment horizontal="center"/>
    </xf>
    <xf numFmtId="0" fontId="10" fillId="0" borderId="0" xfId="0" applyFont="1" applyFill="1" applyAlignment="1"/>
    <xf numFmtId="0" fontId="8" fillId="0" borderId="0" xfId="0" applyFont="1" applyFill="1" applyAlignment="1"/>
    <xf numFmtId="0" fontId="9" fillId="0" borderId="67" xfId="0" applyFont="1" applyFill="1" applyBorder="1" applyAlignment="1">
      <alignment horizontal="center"/>
    </xf>
    <xf numFmtId="0" fontId="0" fillId="0" borderId="54" xfId="0" applyBorder="1" applyAlignment="1">
      <alignment horizontal="left" indent="2"/>
    </xf>
    <xf numFmtId="0" fontId="1" fillId="0" borderId="0" xfId="0" applyFont="1" applyFill="1" applyAlignment="1"/>
    <xf numFmtId="0" fontId="1" fillId="0" borderId="0" xfId="0" applyFont="1" applyFill="1" applyAlignment="1">
      <alignment horizontal="center"/>
    </xf>
    <xf numFmtId="0" fontId="1" fillId="0" borderId="66" xfId="0" applyFont="1" applyBorder="1"/>
    <xf numFmtId="0" fontId="0" fillId="0" borderId="54" xfId="0" applyBorder="1" applyAlignment="1">
      <alignment horizontal="left" wrapText="1"/>
    </xf>
    <xf numFmtId="0" fontId="0" fillId="0" borderId="54" xfId="0" applyBorder="1" applyAlignment="1">
      <alignment horizontal="left" wrapText="1" indent="2"/>
    </xf>
    <xf numFmtId="0" fontId="0" fillId="7" borderId="92" xfId="0" applyFill="1" applyBorder="1"/>
    <xf numFmtId="0" fontId="1" fillId="0" borderId="0" xfId="0" applyFont="1" applyFill="1" applyBorder="1" applyAlignment="1"/>
    <xf numFmtId="0" fontId="22" fillId="0" borderId="0" xfId="0" applyFont="1" applyFill="1" applyBorder="1" applyAlignment="1">
      <alignment horizontal="center"/>
    </xf>
    <xf numFmtId="165" fontId="0" fillId="0" borderId="0" xfId="0" applyNumberFormat="1" applyBorder="1"/>
    <xf numFmtId="0" fontId="21" fillId="0" borderId="0" xfId="0" applyFont="1" applyFill="1" applyBorder="1" applyAlignment="1">
      <alignment horizontal="center"/>
    </xf>
    <xf numFmtId="0" fontId="0" fillId="7" borderId="63" xfId="0" applyFill="1" applyBorder="1"/>
    <xf numFmtId="0" fontId="0" fillId="7" borderId="57" xfId="0" applyFill="1" applyBorder="1"/>
    <xf numFmtId="0" fontId="9" fillId="7" borderId="57" xfId="0" applyFont="1" applyFill="1" applyBorder="1" applyAlignment="1">
      <alignment horizontal="center"/>
    </xf>
    <xf numFmtId="0" fontId="1" fillId="0" borderId="94" xfId="0" applyFont="1" applyBorder="1"/>
    <xf numFmtId="0" fontId="4" fillId="0" borderId="53" xfId="0" applyFont="1" applyFill="1" applyBorder="1" applyAlignment="1">
      <alignment horizontal="center"/>
    </xf>
    <xf numFmtId="0" fontId="0" fillId="0" borderId="53" xfId="0" applyFill="1" applyBorder="1" applyAlignment="1">
      <alignment horizontal="center"/>
    </xf>
    <xf numFmtId="0" fontId="0" fillId="7" borderId="97" xfId="0" applyFill="1" applyBorder="1"/>
    <xf numFmtId="0" fontId="0" fillId="7" borderId="98" xfId="0" applyFill="1" applyBorder="1"/>
    <xf numFmtId="0" fontId="16" fillId="7" borderId="96" xfId="0" applyFont="1" applyFill="1" applyBorder="1"/>
    <xf numFmtId="167" fontId="0" fillId="0" borderId="0" xfId="0" applyNumberFormat="1" applyBorder="1"/>
    <xf numFmtId="167" fontId="0" fillId="0" borderId="0" xfId="0" applyNumberFormat="1"/>
    <xf numFmtId="167" fontId="0" fillId="2" borderId="0" xfId="0" applyNumberFormat="1" applyFill="1" applyBorder="1"/>
    <xf numFmtId="0" fontId="16" fillId="7" borderId="0" xfId="0" applyFont="1" applyFill="1" applyBorder="1"/>
    <xf numFmtId="0" fontId="0" fillId="0" borderId="69" xfId="0" applyBorder="1" applyAlignment="1">
      <alignment horizontal="center"/>
    </xf>
    <xf numFmtId="0" fontId="0" fillId="0" borderId="102" xfId="0" applyBorder="1" applyAlignment="1">
      <alignment horizontal="center"/>
    </xf>
    <xf numFmtId="0" fontId="21" fillId="0" borderId="0" xfId="0" applyFont="1" applyAlignment="1">
      <alignment horizontal="center"/>
    </xf>
    <xf numFmtId="3" fontId="0" fillId="0" borderId="0" xfId="0" applyNumberFormat="1"/>
    <xf numFmtId="1" fontId="0" fillId="0" borderId="77" xfId="0" applyNumberFormat="1" applyBorder="1" applyAlignment="1">
      <alignment horizontal="center"/>
    </xf>
    <xf numFmtId="1" fontId="0" fillId="0" borderId="51" xfId="0" applyNumberFormat="1" applyBorder="1" applyAlignment="1">
      <alignment horizontal="center"/>
    </xf>
    <xf numFmtId="0" fontId="23" fillId="0" borderId="0" xfId="0" applyFont="1" applyBorder="1" applyAlignment="1">
      <alignment horizontal="center"/>
    </xf>
    <xf numFmtId="0" fontId="23" fillId="0" borderId="0" xfId="0" applyFont="1" applyAlignment="1">
      <alignment horizontal="center"/>
    </xf>
    <xf numFmtId="165" fontId="0" fillId="0" borderId="0" xfId="0" applyNumberFormat="1"/>
    <xf numFmtId="0" fontId="1" fillId="0" borderId="0" xfId="0" applyFont="1" applyBorder="1" applyAlignment="1">
      <alignment horizontal="center"/>
    </xf>
    <xf numFmtId="0" fontId="0" fillId="7" borderId="66" xfId="0" applyFill="1" applyBorder="1" applyAlignment="1">
      <alignment horizontal="center"/>
    </xf>
    <xf numFmtId="0" fontId="16" fillId="0" borderId="0" xfId="0" applyFont="1" applyAlignment="1">
      <alignment horizontal="center"/>
    </xf>
    <xf numFmtId="0" fontId="16" fillId="0" borderId="0" xfId="0" applyFont="1" applyFill="1" applyBorder="1" applyAlignment="1">
      <alignment horizontal="center"/>
    </xf>
    <xf numFmtId="0" fontId="0" fillId="0" borderId="64" xfId="0" applyBorder="1" applyAlignment="1">
      <alignment horizontal="left" wrapText="1"/>
    </xf>
    <xf numFmtId="0" fontId="0" fillId="0" borderId="54" xfId="0" quotePrefix="1" applyBorder="1" applyAlignment="1">
      <alignment horizontal="left"/>
    </xf>
    <xf numFmtId="0" fontId="0" fillId="0" borderId="54" xfId="0" applyBorder="1" applyAlignment="1">
      <alignment horizontal="left"/>
    </xf>
    <xf numFmtId="0" fontId="0" fillId="0" borderId="54" xfId="0" applyFill="1" applyBorder="1" applyAlignment="1">
      <alignment horizontal="left"/>
    </xf>
    <xf numFmtId="0" fontId="0" fillId="0" borderId="80" xfId="0" applyBorder="1" applyAlignment="1">
      <alignment horizontal="left"/>
    </xf>
    <xf numFmtId="167" fontId="0" fillId="0" borderId="52" xfId="0" applyNumberFormat="1" applyBorder="1" applyAlignment="1">
      <alignment horizontal="left"/>
    </xf>
    <xf numFmtId="167" fontId="0" fillId="0" borderId="54" xfId="0" applyNumberFormat="1" applyBorder="1" applyAlignment="1">
      <alignment horizontal="left"/>
    </xf>
    <xf numFmtId="167" fontId="1" fillId="0" borderId="54" xfId="0" applyNumberFormat="1" applyFont="1" applyBorder="1" applyAlignment="1">
      <alignment horizontal="left"/>
    </xf>
    <xf numFmtId="167" fontId="4" fillId="0" borderId="54" xfId="0" applyNumberFormat="1" applyFont="1" applyBorder="1" applyAlignment="1">
      <alignment horizontal="left" indent="1"/>
    </xf>
    <xf numFmtId="167" fontId="1" fillId="0" borderId="80" xfId="0" applyNumberFormat="1" applyFont="1" applyBorder="1" applyAlignment="1">
      <alignment horizontal="left"/>
    </xf>
    <xf numFmtId="0" fontId="0" fillId="0" borderId="76" xfId="0" quotePrefix="1" applyBorder="1" applyAlignment="1">
      <alignment horizontal="left"/>
    </xf>
    <xf numFmtId="0" fontId="0" fillId="0" borderId="54" xfId="0" quotePrefix="1" applyBorder="1" applyAlignment="1">
      <alignment horizontal="center" wrapText="1"/>
    </xf>
    <xf numFmtId="0" fontId="0" fillId="0" borderId="53" xfId="0" quotePrefix="1" applyBorder="1" applyAlignment="1">
      <alignment horizontal="center" wrapText="1"/>
    </xf>
    <xf numFmtId="0" fontId="0" fillId="7" borderId="61" xfId="0" applyFill="1" applyBorder="1" applyAlignment="1"/>
    <xf numFmtId="0" fontId="0" fillId="7" borderId="0" xfId="0" applyFill="1" applyBorder="1" applyAlignment="1"/>
    <xf numFmtId="0" fontId="0" fillId="0" borderId="58" xfId="0" applyBorder="1" applyAlignment="1">
      <alignment horizontal="center"/>
    </xf>
    <xf numFmtId="0" fontId="0" fillId="0" borderId="80" xfId="0" applyBorder="1" applyAlignment="1">
      <alignment horizontal="left" indent="2"/>
    </xf>
    <xf numFmtId="164" fontId="0" fillId="0" borderId="59" xfId="0" applyNumberFormat="1" applyFill="1" applyBorder="1"/>
    <xf numFmtId="164" fontId="0" fillId="0" borderId="1" xfId="0" applyNumberFormat="1" applyFill="1" applyBorder="1"/>
    <xf numFmtId="165" fontId="1" fillId="0" borderId="1" xfId="0" applyNumberFormat="1" applyFont="1" applyFill="1" applyBorder="1" applyAlignment="1"/>
    <xf numFmtId="165" fontId="1" fillId="0" borderId="60" xfId="0" applyNumberFormat="1" applyFont="1" applyFill="1" applyBorder="1" applyAlignment="1"/>
    <xf numFmtId="0" fontId="0" fillId="0" borderId="24" xfId="0" applyBorder="1" applyAlignment="1">
      <alignment horizontal="left"/>
    </xf>
    <xf numFmtId="0" fontId="0" fillId="0" borderId="24" xfId="0" applyFill="1" applyBorder="1" applyAlignment="1">
      <alignment horizontal="left"/>
    </xf>
    <xf numFmtId="0" fontId="1" fillId="0" borderId="62" xfId="0" applyFont="1" applyBorder="1" applyAlignment="1">
      <alignment horizontal="left"/>
    </xf>
    <xf numFmtId="0" fontId="0" fillId="0" borderId="35" xfId="0" quotePrefix="1" applyBorder="1" applyAlignment="1">
      <alignment horizontal="center" wrapText="1"/>
    </xf>
    <xf numFmtId="0" fontId="0" fillId="0" borderId="3" xfId="0" applyFill="1" applyBorder="1" applyAlignment="1">
      <alignment horizontal="left"/>
    </xf>
    <xf numFmtId="0" fontId="0" fillId="0" borderId="3" xfId="0" applyFont="1" applyFill="1" applyBorder="1" applyAlignment="1">
      <alignment horizontal="left"/>
    </xf>
    <xf numFmtId="0" fontId="0" fillId="0" borderId="4" xfId="0" applyBorder="1" applyAlignment="1">
      <alignment horizontal="left"/>
    </xf>
    <xf numFmtId="0" fontId="1" fillId="0" borderId="81" xfId="0" applyFont="1" applyFill="1" applyBorder="1" applyAlignment="1">
      <alignment horizontal="left"/>
    </xf>
    <xf numFmtId="0" fontId="1" fillId="0" borderId="79" xfId="0" applyFont="1" applyBorder="1" applyAlignment="1">
      <alignment horizontal="left"/>
    </xf>
    <xf numFmtId="0" fontId="4" fillId="0" borderId="79" xfId="0" applyFont="1" applyBorder="1" applyAlignment="1">
      <alignment horizontal="left"/>
    </xf>
    <xf numFmtId="0" fontId="22" fillId="0" borderId="0" xfId="0" applyFont="1"/>
    <xf numFmtId="0" fontId="22" fillId="0" borderId="0" xfId="0" applyFont="1" applyFill="1" applyAlignment="1"/>
    <xf numFmtId="0" fontId="0" fillId="0" borderId="0" xfId="0" applyFill="1" applyAlignment="1"/>
    <xf numFmtId="0" fontId="22" fillId="0" borderId="0" xfId="0" applyFont="1" applyFill="1"/>
    <xf numFmtId="0" fontId="0" fillId="0" borderId="60" xfId="0" applyBorder="1"/>
    <xf numFmtId="0" fontId="0" fillId="0" borderId="98" xfId="0" applyBorder="1"/>
    <xf numFmtId="0" fontId="1" fillId="0" borderId="87" xfId="0" applyFont="1" applyFill="1" applyBorder="1" applyAlignment="1">
      <alignment horizontal="center" wrapText="1"/>
    </xf>
    <xf numFmtId="0" fontId="1" fillId="0" borderId="94" xfId="0" applyFont="1" applyFill="1" applyBorder="1" applyAlignment="1">
      <alignment horizontal="center" wrapText="1"/>
    </xf>
    <xf numFmtId="0" fontId="1" fillId="0" borderId="94" xfId="0" applyFont="1" applyBorder="1" applyAlignment="1">
      <alignment horizontal="center" wrapText="1"/>
    </xf>
    <xf numFmtId="0" fontId="1" fillId="0" borderId="88" xfId="0" applyFont="1" applyBorder="1" applyAlignment="1">
      <alignment horizontal="center" wrapText="1"/>
    </xf>
    <xf numFmtId="0" fontId="0" fillId="0" borderId="62" xfId="0" applyFill="1" applyBorder="1"/>
    <xf numFmtId="0" fontId="0" fillId="0" borderId="0" xfId="0" applyAlignment="1">
      <alignment horizontal="center"/>
    </xf>
    <xf numFmtId="0" fontId="1" fillId="0" borderId="0" xfId="0" applyFont="1" applyFill="1" applyBorder="1" applyAlignment="1">
      <alignment horizontal="center"/>
    </xf>
    <xf numFmtId="0" fontId="0" fillId="0" borderId="0" xfId="0" applyFill="1" applyBorder="1" applyAlignment="1">
      <alignment horizontal="center"/>
    </xf>
    <xf numFmtId="0" fontId="1" fillId="0" borderId="73" xfId="0" applyFont="1" applyBorder="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9" fillId="0" borderId="0" xfId="0" applyFont="1" applyFill="1" applyBorder="1" applyAlignment="1">
      <alignment horizontal="center"/>
    </xf>
    <xf numFmtId="0" fontId="1" fillId="0" borderId="0" xfId="0" applyFont="1" applyFill="1" applyBorder="1" applyAlignment="1">
      <alignment horizontal="center" wrapText="1"/>
    </xf>
    <xf numFmtId="0" fontId="0" fillId="0" borderId="0" xfId="0" applyFill="1" applyBorder="1" applyAlignment="1">
      <alignment horizontal="center" wrapText="1"/>
    </xf>
    <xf numFmtId="164" fontId="1" fillId="11" borderId="77" xfId="0" applyNumberFormat="1" applyFont="1" applyFill="1" applyBorder="1"/>
    <xf numFmtId="164" fontId="1" fillId="11" borderId="80" xfId="0" applyNumberFormat="1" applyFont="1" applyFill="1" applyBorder="1"/>
    <xf numFmtId="164" fontId="1" fillId="11" borderId="65" xfId="0" applyNumberFormat="1" applyFont="1" applyFill="1" applyBorder="1"/>
    <xf numFmtId="164" fontId="1" fillId="11" borderId="89" xfId="0" applyNumberFormat="1" applyFont="1" applyFill="1" applyBorder="1"/>
    <xf numFmtId="0" fontId="1" fillId="0" borderId="0" xfId="0" applyFont="1" applyAlignment="1">
      <alignment horizontal="center" wrapText="1"/>
    </xf>
    <xf numFmtId="3" fontId="0" fillId="0" borderId="0" xfId="0" applyNumberFormat="1" applyBorder="1"/>
    <xf numFmtId="0" fontId="1" fillId="0" borderId="0" xfId="0" applyFont="1" applyBorder="1" applyAlignment="1">
      <alignment horizontal="center" wrapText="1"/>
    </xf>
    <xf numFmtId="165" fontId="1" fillId="0" borderId="0" xfId="0" applyNumberFormat="1" applyFont="1" applyFill="1" applyBorder="1" applyAlignment="1"/>
    <xf numFmtId="0" fontId="0" fillId="0" borderId="0" xfId="0" quotePrefix="1" applyFill="1" applyBorder="1" applyAlignment="1">
      <alignment horizontal="center" wrapText="1"/>
    </xf>
    <xf numFmtId="0" fontId="23" fillId="0" borderId="0" xfId="0" applyFont="1"/>
    <xf numFmtId="0" fontId="23" fillId="0" borderId="0" xfId="0" applyFont="1" applyFill="1"/>
    <xf numFmtId="0" fontId="24" fillId="0" borderId="0" xfId="0" applyFont="1" applyAlignment="1"/>
    <xf numFmtId="0" fontId="25" fillId="0" borderId="0" xfId="0" applyFont="1" applyFill="1" applyAlignment="1"/>
    <xf numFmtId="0" fontId="26" fillId="0" borderId="0" xfId="0" applyFont="1" applyAlignment="1">
      <alignment horizontal="center"/>
    </xf>
    <xf numFmtId="0" fontId="24" fillId="0" borderId="0" xfId="0" applyFont="1" applyAlignment="1">
      <alignment horizontal="center"/>
    </xf>
    <xf numFmtId="0" fontId="1" fillId="0" borderId="88" xfId="0" applyFont="1" applyBorder="1" applyAlignment="1">
      <alignment horizontal="center"/>
    </xf>
    <xf numFmtId="167" fontId="0" fillId="0" borderId="72" xfId="0" applyNumberFormat="1" applyBorder="1"/>
    <xf numFmtId="1" fontId="0" fillId="0" borderId="72" xfId="0" applyNumberFormat="1" applyBorder="1"/>
    <xf numFmtId="2" fontId="1" fillId="11" borderId="54" xfId="0" applyNumberFormat="1" applyFont="1" applyFill="1" applyBorder="1"/>
    <xf numFmtId="167" fontId="1" fillId="11" borderId="3" xfId="0" applyNumberFormat="1" applyFont="1" applyFill="1" applyBorder="1"/>
    <xf numFmtId="167" fontId="1" fillId="11" borderId="54" xfId="0" applyNumberFormat="1" applyFont="1" applyFill="1" applyBorder="1"/>
    <xf numFmtId="167" fontId="1" fillId="11" borderId="6" xfId="0" applyNumberFormat="1" applyFont="1" applyFill="1" applyBorder="1"/>
    <xf numFmtId="3" fontId="1" fillId="11" borderId="62" xfId="0" applyNumberFormat="1" applyFont="1" applyFill="1" applyBorder="1"/>
    <xf numFmtId="167" fontId="1" fillId="11" borderId="29" xfId="0" applyNumberFormat="1" applyFont="1" applyFill="1" applyBorder="1"/>
    <xf numFmtId="0" fontId="9" fillId="0" borderId="67" xfId="0" applyFont="1" applyBorder="1" applyAlignment="1"/>
    <xf numFmtId="0" fontId="9" fillId="0" borderId="0" xfId="0" applyFont="1" applyBorder="1" applyAlignment="1"/>
    <xf numFmtId="0" fontId="9" fillId="0" borderId="0" xfId="0" applyFont="1" applyFill="1" applyBorder="1" applyAlignment="1"/>
    <xf numFmtId="0" fontId="1" fillId="0" borderId="0" xfId="0" applyFont="1" applyBorder="1" applyAlignment="1"/>
    <xf numFmtId="167" fontId="1" fillId="11" borderId="4" xfId="0" applyNumberFormat="1" applyFont="1" applyFill="1" applyBorder="1"/>
    <xf numFmtId="0" fontId="1" fillId="11" borderId="51" xfId="0" applyFont="1" applyFill="1" applyBorder="1" applyAlignment="1">
      <alignment horizontal="center"/>
    </xf>
    <xf numFmtId="0" fontId="1" fillId="11" borderId="50" xfId="0" applyFont="1" applyFill="1" applyBorder="1" applyAlignment="1">
      <alignment horizontal="left" wrapText="1"/>
    </xf>
    <xf numFmtId="0" fontId="1" fillId="11" borderId="55" xfId="0" applyFont="1" applyFill="1" applyBorder="1" applyAlignment="1">
      <alignment horizontal="left" wrapText="1"/>
    </xf>
    <xf numFmtId="0" fontId="1" fillId="11" borderId="103" xfId="0" applyFont="1" applyFill="1" applyBorder="1" applyAlignment="1">
      <alignment horizontal="center" wrapText="1"/>
    </xf>
    <xf numFmtId="0" fontId="1" fillId="11" borderId="39" xfId="0" applyFont="1" applyFill="1" applyBorder="1" applyAlignment="1">
      <alignment horizontal="center" wrapText="1"/>
    </xf>
    <xf numFmtId="0" fontId="1" fillId="11" borderId="52" xfId="0" applyFont="1" applyFill="1" applyBorder="1" applyAlignment="1">
      <alignment horizontal="center" wrapText="1"/>
    </xf>
    <xf numFmtId="0" fontId="1" fillId="11" borderId="51" xfId="0" quotePrefix="1" applyFont="1" applyFill="1" applyBorder="1" applyAlignment="1">
      <alignment horizontal="center" wrapText="1"/>
    </xf>
    <xf numFmtId="0" fontId="1" fillId="11" borderId="103" xfId="0" quotePrefix="1" applyFont="1" applyFill="1" applyBorder="1" applyAlignment="1">
      <alignment horizontal="center" wrapText="1"/>
    </xf>
    <xf numFmtId="0" fontId="1" fillId="11" borderId="5" xfId="0" applyFont="1" applyFill="1" applyBorder="1" applyAlignment="1">
      <alignment horizontal="center" wrapText="1"/>
    </xf>
    <xf numFmtId="0" fontId="1" fillId="11" borderId="50" xfId="0" applyFont="1" applyFill="1" applyBorder="1" applyAlignment="1">
      <alignment horizontal="center" wrapText="1"/>
    </xf>
    <xf numFmtId="0" fontId="1" fillId="11" borderId="51" xfId="0" applyFont="1" applyFill="1" applyBorder="1" applyAlignment="1">
      <alignment horizontal="center" wrapText="1"/>
    </xf>
    <xf numFmtId="0" fontId="0" fillId="0" borderId="0" xfId="0" applyAlignment="1">
      <alignment horizontal="center"/>
    </xf>
    <xf numFmtId="0" fontId="1" fillId="0" borderId="0" xfId="0" applyFont="1" applyBorder="1" applyAlignment="1">
      <alignment horizontal="center"/>
    </xf>
    <xf numFmtId="0" fontId="0" fillId="7" borderId="35" xfId="0" applyFill="1" applyBorder="1"/>
    <xf numFmtId="0" fontId="9" fillId="0" borderId="66" xfId="0" applyFont="1" applyBorder="1" applyAlignment="1"/>
    <xf numFmtId="0" fontId="0" fillId="7" borderId="90" xfId="0" applyFill="1" applyBorder="1"/>
    <xf numFmtId="0" fontId="9" fillId="0" borderId="66" xfId="0" applyFont="1" applyFill="1" applyBorder="1" applyAlignment="1"/>
    <xf numFmtId="0" fontId="1" fillId="0" borderId="98" xfId="0" applyFont="1" applyFill="1" applyBorder="1" applyAlignment="1">
      <alignment horizontal="center" wrapText="1"/>
    </xf>
    <xf numFmtId="0" fontId="0" fillId="0" borderId="55" xfId="0" applyBorder="1"/>
    <xf numFmtId="0" fontId="0" fillId="0" borderId="59" xfId="0" applyBorder="1" applyAlignment="1">
      <alignment horizontal="center"/>
    </xf>
    <xf numFmtId="164" fontId="1" fillId="11" borderId="53" xfId="0" applyNumberFormat="1" applyFont="1" applyFill="1" applyBorder="1" applyAlignment="1">
      <alignment horizontal="center"/>
    </xf>
    <xf numFmtId="0" fontId="0" fillId="7" borderId="92" xfId="0" applyFill="1" applyBorder="1" applyAlignment="1">
      <alignment horizontal="center"/>
    </xf>
    <xf numFmtId="0" fontId="0" fillId="7" borderId="85" xfId="0" applyFill="1" applyBorder="1"/>
    <xf numFmtId="0" fontId="0" fillId="7" borderId="106" xfId="0" applyFill="1" applyBorder="1"/>
    <xf numFmtId="0" fontId="0" fillId="0" borderId="108" xfId="0" applyBorder="1" applyAlignment="1">
      <alignment horizontal="center"/>
    </xf>
    <xf numFmtId="0" fontId="16" fillId="7" borderId="107" xfId="0" applyFont="1" applyFill="1" applyBorder="1"/>
    <xf numFmtId="0" fontId="0" fillId="0" borderId="0" xfId="0" applyBorder="1" applyAlignment="1">
      <alignment horizontal="right"/>
    </xf>
    <xf numFmtId="0" fontId="0" fillId="0" borderId="0" xfId="0" applyFill="1" applyBorder="1" applyAlignment="1">
      <alignment horizontal="left"/>
    </xf>
    <xf numFmtId="0" fontId="1" fillId="0" borderId="53" xfId="0" applyFont="1" applyFill="1" applyBorder="1" applyAlignment="1">
      <alignment horizontal="center" wrapText="1"/>
    </xf>
    <xf numFmtId="0" fontId="1" fillId="0" borderId="54" xfId="0" applyFont="1" applyFill="1" applyBorder="1" applyAlignment="1">
      <alignment horizontal="center" wrapText="1"/>
    </xf>
    <xf numFmtId="0" fontId="1" fillId="0" borderId="75" xfId="0" applyFont="1" applyBorder="1" applyAlignment="1">
      <alignment horizontal="center"/>
    </xf>
    <xf numFmtId="0" fontId="0" fillId="0" borderId="67" xfId="0" applyBorder="1" applyAlignment="1">
      <alignment horizontal="center"/>
    </xf>
    <xf numFmtId="0" fontId="1" fillId="0" borderId="54" xfId="0" applyFont="1" applyBorder="1" applyAlignment="1">
      <alignment horizontal="center"/>
    </xf>
    <xf numFmtId="0" fontId="0" fillId="0" borderId="0" xfId="0" applyAlignment="1">
      <alignment horizontal="center"/>
    </xf>
    <xf numFmtId="0" fontId="1" fillId="0" borderId="0" xfId="0" applyFont="1" applyAlignment="1">
      <alignment horizontal="center"/>
    </xf>
    <xf numFmtId="0" fontId="1" fillId="11" borderId="53" xfId="0" applyFont="1" applyFill="1" applyBorder="1" applyAlignment="1">
      <alignment horizontal="center"/>
    </xf>
    <xf numFmtId="0" fontId="0" fillId="0" borderId="0" xfId="0" applyBorder="1" applyAlignment="1">
      <alignment horizontal="center" wrapText="1"/>
    </xf>
    <xf numFmtId="0" fontId="9" fillId="0" borderId="56" xfId="0" applyFont="1" applyBorder="1" applyAlignment="1">
      <alignment horizontal="center" wrapText="1"/>
    </xf>
    <xf numFmtId="0" fontId="9" fillId="0" borderId="55" xfId="0" applyFont="1" applyBorder="1" applyAlignment="1">
      <alignment horizontal="center" wrapText="1"/>
    </xf>
    <xf numFmtId="0" fontId="9" fillId="0" borderId="53" xfId="0" applyFont="1" applyBorder="1" applyAlignment="1">
      <alignment horizontal="center" wrapText="1"/>
    </xf>
    <xf numFmtId="0" fontId="9" fillId="0" borderId="54" xfId="0" applyFont="1" applyBorder="1" applyAlignment="1">
      <alignment horizontal="center" wrapText="1"/>
    </xf>
    <xf numFmtId="0" fontId="9" fillId="0" borderId="67" xfId="0" applyFont="1" applyFill="1" applyBorder="1" applyAlignment="1">
      <alignment horizontal="center" wrapText="1"/>
    </xf>
    <xf numFmtId="0" fontId="9" fillId="0" borderId="0" xfId="0" applyFont="1" applyFill="1" applyBorder="1" applyAlignment="1">
      <alignment horizontal="center" wrapText="1"/>
    </xf>
    <xf numFmtId="0" fontId="0" fillId="0" borderId="67" xfId="0" applyBorder="1" applyAlignment="1">
      <alignment horizontal="center" wrapText="1"/>
    </xf>
    <xf numFmtId="0" fontId="5" fillId="0" borderId="66" xfId="0" applyFont="1" applyBorder="1" applyAlignment="1">
      <alignment horizontal="left" wrapText="1"/>
    </xf>
    <xf numFmtId="0" fontId="1" fillId="0" borderId="67" xfId="0" applyFont="1" applyFill="1" applyBorder="1" applyAlignment="1">
      <alignment horizontal="center" wrapText="1"/>
    </xf>
    <xf numFmtId="165" fontId="0" fillId="0" borderId="54" xfId="0" applyNumberFormat="1" applyBorder="1" applyAlignment="1">
      <alignment horizontal="left" wrapText="1"/>
    </xf>
    <xf numFmtId="0" fontId="0" fillId="0" borderId="80" xfId="0" applyBorder="1" applyAlignment="1">
      <alignment horizontal="left" wrapText="1"/>
    </xf>
    <xf numFmtId="0" fontId="0" fillId="0" borderId="111" xfId="0" applyBorder="1" applyAlignment="1">
      <alignment horizontal="center"/>
    </xf>
    <xf numFmtId="3" fontId="1" fillId="11" borderId="53" xfId="0" applyNumberFormat="1" applyFont="1" applyFill="1" applyBorder="1" applyAlignment="1">
      <alignment horizontal="center"/>
    </xf>
    <xf numFmtId="3" fontId="1" fillId="11" borderId="54" xfId="0" applyNumberFormat="1" applyFont="1" applyFill="1" applyBorder="1" applyAlignment="1">
      <alignment horizontal="center"/>
    </xf>
    <xf numFmtId="0" fontId="1" fillId="11" borderId="54" xfId="0" applyFont="1" applyFill="1" applyBorder="1" applyAlignment="1">
      <alignment horizontal="center"/>
    </xf>
    <xf numFmtId="3" fontId="1" fillId="11" borderId="3" xfId="0" applyNumberFormat="1" applyFont="1" applyFill="1" applyBorder="1" applyAlignment="1">
      <alignment horizontal="center"/>
    </xf>
    <xf numFmtId="0" fontId="1" fillId="11" borderId="3" xfId="0" applyFont="1" applyFill="1" applyBorder="1" applyAlignment="1">
      <alignment horizontal="center"/>
    </xf>
    <xf numFmtId="167" fontId="1" fillId="7" borderId="54" xfId="0" applyNumberFormat="1" applyFont="1" applyFill="1" applyBorder="1"/>
    <xf numFmtId="167" fontId="1" fillId="11" borderId="24" xfId="0" applyNumberFormat="1" applyFont="1" applyFill="1" applyBorder="1"/>
    <xf numFmtId="0" fontId="0" fillId="7" borderId="105" xfId="0" applyFill="1" applyBorder="1"/>
    <xf numFmtId="0" fontId="0" fillId="0" borderId="0" xfId="0" applyAlignment="1">
      <alignment horizontal="center"/>
    </xf>
    <xf numFmtId="0" fontId="1" fillId="0" borderId="0" xfId="0" applyFont="1" applyFill="1" applyBorder="1" applyAlignment="1">
      <alignment horizontal="center"/>
    </xf>
    <xf numFmtId="0" fontId="0" fillId="0" borderId="0" xfId="0" applyFill="1" applyBorder="1" applyAlignment="1">
      <alignment horizontal="center"/>
    </xf>
    <xf numFmtId="0" fontId="1" fillId="0" borderId="69" xfId="0" applyFont="1" applyFill="1" applyBorder="1" applyAlignment="1">
      <alignment horizontal="center"/>
    </xf>
    <xf numFmtId="0" fontId="1" fillId="0" borderId="2" xfId="0" applyFont="1" applyFill="1" applyBorder="1" applyAlignment="1">
      <alignment horizontal="center"/>
    </xf>
    <xf numFmtId="0" fontId="1" fillId="0" borderId="68" xfId="0" applyFont="1" applyFill="1" applyBorder="1" applyAlignment="1">
      <alignment horizontal="center"/>
    </xf>
    <xf numFmtId="0" fontId="1" fillId="0" borderId="69" xfId="0" applyFont="1" applyBorder="1" applyAlignment="1">
      <alignment horizontal="center"/>
    </xf>
    <xf numFmtId="0" fontId="1" fillId="0" borderId="2" xfId="0" applyFont="1" applyBorder="1" applyAlignment="1">
      <alignment horizontal="center"/>
    </xf>
    <xf numFmtId="0" fontId="1" fillId="0" borderId="68" xfId="0" applyFont="1" applyBorder="1" applyAlignment="1">
      <alignment horizontal="center"/>
    </xf>
    <xf numFmtId="0" fontId="1" fillId="0" borderId="0" xfId="0" applyFont="1" applyFill="1" applyBorder="1" applyAlignment="1">
      <alignment horizontal="center"/>
    </xf>
    <xf numFmtId="0" fontId="0" fillId="0" borderId="0" xfId="0" applyBorder="1" applyAlignment="1">
      <alignment horizontal="center"/>
    </xf>
    <xf numFmtId="168" fontId="1" fillId="11" borderId="53" xfId="0" applyNumberFormat="1" applyFont="1" applyFill="1" applyBorder="1" applyAlignment="1">
      <alignment horizontal="center"/>
    </xf>
    <xf numFmtId="168" fontId="1" fillId="11" borderId="54" xfId="0" applyNumberFormat="1" applyFont="1" applyFill="1" applyBorder="1" applyAlignment="1">
      <alignment horizontal="center"/>
    </xf>
    <xf numFmtId="168" fontId="1" fillId="11" borderId="77" xfId="0" applyNumberFormat="1" applyFont="1" applyFill="1" applyBorder="1" applyAlignment="1">
      <alignment horizontal="center"/>
    </xf>
    <xf numFmtId="168" fontId="1" fillId="11" borderId="80" xfId="0" applyNumberFormat="1" applyFont="1" applyFill="1" applyBorder="1" applyAlignment="1">
      <alignment horizontal="center"/>
    </xf>
    <xf numFmtId="0" fontId="0" fillId="0" borderId="80" xfId="0" quotePrefix="1" applyBorder="1" applyAlignment="1">
      <alignment horizontal="left"/>
    </xf>
    <xf numFmtId="1" fontId="1" fillId="11" borderId="53" xfId="0" applyNumberFormat="1" applyFont="1" applyFill="1" applyBorder="1" applyAlignment="1">
      <alignment horizontal="center"/>
    </xf>
    <xf numFmtId="1" fontId="1" fillId="11" borderId="76" xfId="0" applyNumberFormat="1" applyFont="1" applyFill="1" applyBorder="1" applyAlignment="1">
      <alignment horizontal="center"/>
    </xf>
    <xf numFmtId="1" fontId="1" fillId="11" borderId="54" xfId="0" applyNumberFormat="1" applyFont="1" applyFill="1" applyBorder="1" applyAlignment="1">
      <alignment horizontal="center"/>
    </xf>
    <xf numFmtId="1" fontId="1" fillId="11" borderId="35" xfId="0" applyNumberFormat="1" applyFont="1" applyFill="1" applyBorder="1" applyAlignment="1">
      <alignment horizontal="center"/>
    </xf>
    <xf numFmtId="3" fontId="0" fillId="0" borderId="0" xfId="0" applyNumberFormat="1" applyBorder="1" applyAlignment="1">
      <alignment horizontal="center"/>
    </xf>
    <xf numFmtId="1" fontId="1" fillId="11" borderId="77" xfId="0" applyNumberFormat="1" applyFont="1" applyFill="1" applyBorder="1" applyAlignment="1">
      <alignment horizontal="center"/>
    </xf>
    <xf numFmtId="1" fontId="1" fillId="11" borderId="84" xfId="0" applyNumberFormat="1" applyFont="1" applyFill="1" applyBorder="1" applyAlignment="1">
      <alignment horizontal="center"/>
    </xf>
    <xf numFmtId="1" fontId="1" fillId="11" borderId="80" xfId="0" applyNumberFormat="1" applyFont="1" applyFill="1" applyBorder="1" applyAlignment="1">
      <alignment horizontal="center"/>
    </xf>
    <xf numFmtId="1" fontId="1" fillId="11" borderId="104" xfId="0" applyNumberFormat="1" applyFont="1" applyFill="1" applyBorder="1" applyAlignment="1">
      <alignment horizontal="center"/>
    </xf>
    <xf numFmtId="1" fontId="1" fillId="3" borderId="77" xfId="0" applyNumberFormat="1" applyFont="1" applyFill="1" applyBorder="1" applyAlignment="1">
      <alignment horizontal="center"/>
    </xf>
    <xf numFmtId="1" fontId="1" fillId="3" borderId="84" xfId="0" applyNumberFormat="1" applyFont="1" applyFill="1" applyBorder="1" applyAlignment="1">
      <alignment horizontal="center"/>
    </xf>
    <xf numFmtId="1" fontId="1" fillId="3" borderId="80" xfId="0" applyNumberFormat="1" applyFont="1" applyFill="1" applyBorder="1" applyAlignment="1">
      <alignment horizontal="center"/>
    </xf>
    <xf numFmtId="1" fontId="1" fillId="3" borderId="104" xfId="0" applyNumberFormat="1" applyFont="1" applyFill="1" applyBorder="1" applyAlignment="1">
      <alignment horizontal="center"/>
    </xf>
    <xf numFmtId="1" fontId="1" fillId="0" borderId="0" xfId="0" applyNumberFormat="1" applyFont="1" applyFill="1" applyBorder="1" applyAlignment="1">
      <alignment horizontal="center"/>
    </xf>
    <xf numFmtId="1" fontId="1" fillId="7" borderId="0" xfId="0" applyNumberFormat="1" applyFont="1" applyFill="1" applyBorder="1" applyAlignment="1">
      <alignment horizontal="center"/>
    </xf>
    <xf numFmtId="1" fontId="1" fillId="7" borderId="66" xfId="0" applyNumberFormat="1" applyFont="1" applyFill="1" applyBorder="1" applyAlignment="1">
      <alignment horizontal="center"/>
    </xf>
    <xf numFmtId="1" fontId="1" fillId="7" borderId="71" xfId="0" applyNumberFormat="1" applyFont="1" applyFill="1" applyBorder="1" applyAlignment="1">
      <alignment horizontal="center"/>
    </xf>
    <xf numFmtId="1" fontId="1" fillId="7" borderId="78" xfId="0" applyNumberFormat="1" applyFont="1" applyFill="1" applyBorder="1" applyAlignment="1">
      <alignment horizontal="center"/>
    </xf>
    <xf numFmtId="0" fontId="1" fillId="5" borderId="53" xfId="0" applyFont="1" applyFill="1" applyBorder="1" applyAlignment="1">
      <alignment horizontal="center" wrapText="1"/>
    </xf>
    <xf numFmtId="0" fontId="0" fillId="5" borderId="0" xfId="0" applyFill="1" applyBorder="1" applyAlignment="1">
      <alignment horizontal="center"/>
    </xf>
    <xf numFmtId="0" fontId="1" fillId="5" borderId="0" xfId="0" applyFont="1" applyFill="1" applyBorder="1" applyAlignment="1">
      <alignment horizontal="center" wrapText="1"/>
    </xf>
    <xf numFmtId="0" fontId="0" fillId="5" borderId="0" xfId="0" applyFill="1"/>
    <xf numFmtId="0" fontId="0" fillId="5" borderId="0" xfId="0" applyFill="1" applyBorder="1"/>
    <xf numFmtId="0" fontId="0" fillId="5" borderId="61" xfId="0" applyFill="1" applyBorder="1" applyAlignment="1"/>
    <xf numFmtId="0" fontId="0" fillId="5" borderId="0" xfId="0" applyFill="1" applyBorder="1" applyAlignment="1"/>
    <xf numFmtId="0" fontId="0" fillId="5" borderId="66" xfId="0" applyFill="1" applyBorder="1" applyAlignment="1">
      <alignment horizontal="center"/>
    </xf>
    <xf numFmtId="0" fontId="0" fillId="12" borderId="0" xfId="0" applyFill="1" applyBorder="1" applyAlignment="1"/>
    <xf numFmtId="0" fontId="0" fillId="0" borderId="53" xfId="0" applyBorder="1" applyAlignment="1">
      <alignment horizontal="center" vertical="top"/>
    </xf>
    <xf numFmtId="0" fontId="0" fillId="0" borderId="54" xfId="0" applyFill="1" applyBorder="1" applyAlignment="1">
      <alignment horizontal="left" vertical="top" wrapText="1"/>
    </xf>
    <xf numFmtId="164" fontId="1" fillId="11" borderId="53" xfId="0" applyNumberFormat="1" applyFont="1" applyFill="1" applyBorder="1" applyAlignment="1">
      <alignment horizontal="center" vertical="top"/>
    </xf>
    <xf numFmtId="0" fontId="0" fillId="7" borderId="0" xfId="0" applyFill="1" applyBorder="1" applyAlignment="1">
      <alignment vertical="top"/>
    </xf>
    <xf numFmtId="0" fontId="0" fillId="7" borderId="61" xfId="0" applyFill="1" applyBorder="1" applyAlignment="1">
      <alignment vertical="top"/>
    </xf>
    <xf numFmtId="0" fontId="0" fillId="7" borderId="66" xfId="0" applyFill="1" applyBorder="1" applyAlignment="1">
      <alignment horizontal="center" vertical="top"/>
    </xf>
    <xf numFmtId="0" fontId="0" fillId="0" borderId="0" xfId="0" applyFill="1" applyBorder="1" applyAlignment="1">
      <alignment horizontal="center" vertical="top"/>
    </xf>
    <xf numFmtId="0" fontId="0" fillId="0" borderId="0" xfId="0" applyAlignment="1">
      <alignment vertical="top"/>
    </xf>
    <xf numFmtId="0" fontId="0" fillId="0" borderId="77" xfId="0" applyBorder="1" applyAlignment="1">
      <alignment horizontal="center" vertical="top"/>
    </xf>
    <xf numFmtId="164" fontId="1" fillId="11" borderId="77" xfId="0" applyNumberFormat="1" applyFont="1" applyFill="1" applyBorder="1" applyAlignment="1">
      <alignment horizontal="center" vertical="top"/>
    </xf>
    <xf numFmtId="0" fontId="0" fillId="7" borderId="71" xfId="0" applyFill="1" applyBorder="1" applyAlignment="1">
      <alignment vertical="top"/>
    </xf>
    <xf numFmtId="0" fontId="0" fillId="7" borderId="93" xfId="0" applyFill="1" applyBorder="1" applyAlignment="1">
      <alignment vertical="top"/>
    </xf>
    <xf numFmtId="0" fontId="0" fillId="7" borderId="78" xfId="0" applyFill="1" applyBorder="1" applyAlignment="1">
      <alignment horizontal="center" vertical="top"/>
    </xf>
    <xf numFmtId="0" fontId="0" fillId="0" borderId="51" xfId="0" applyBorder="1" applyAlignment="1">
      <alignment horizontal="center" vertical="top"/>
    </xf>
    <xf numFmtId="0" fontId="0" fillId="0" borderId="52" xfId="0" applyBorder="1" applyAlignment="1">
      <alignment horizontal="left" vertical="top" wrapText="1"/>
    </xf>
    <xf numFmtId="164" fontId="1" fillId="11" borderId="51" xfId="0" applyNumberFormat="1" applyFont="1" applyFill="1" applyBorder="1" applyAlignment="1">
      <alignment horizontal="center" vertical="top"/>
    </xf>
    <xf numFmtId="0" fontId="0" fillId="0" borderId="54" xfId="0" applyBorder="1" applyAlignment="1">
      <alignment horizontal="left" vertical="top" wrapText="1"/>
    </xf>
    <xf numFmtId="0" fontId="0" fillId="7" borderId="39" xfId="0" applyFill="1" applyBorder="1" applyAlignment="1">
      <alignment vertical="top"/>
    </xf>
    <xf numFmtId="0" fontId="0" fillId="7" borderId="50" xfId="0" applyFill="1" applyBorder="1" applyAlignment="1">
      <alignment vertical="top"/>
    </xf>
    <xf numFmtId="0" fontId="0" fillId="7" borderId="55" xfId="0" applyFill="1" applyBorder="1" applyAlignment="1">
      <alignment horizontal="center" vertical="top"/>
    </xf>
    <xf numFmtId="0" fontId="0" fillId="7" borderId="57" xfId="0" applyFill="1" applyBorder="1" applyAlignment="1">
      <alignment vertical="top"/>
    </xf>
    <xf numFmtId="0" fontId="0" fillId="7" borderId="63" xfId="0" applyFill="1" applyBorder="1" applyAlignment="1">
      <alignment vertical="top"/>
    </xf>
    <xf numFmtId="0" fontId="0" fillId="7" borderId="90" xfId="0" applyFill="1" applyBorder="1" applyAlignment="1">
      <alignment horizontal="center" vertical="top"/>
    </xf>
    <xf numFmtId="0" fontId="0" fillId="0" borderId="54" xfId="0" applyBorder="1" applyAlignment="1">
      <alignment horizontal="left" vertical="top" wrapText="1" indent="2"/>
    </xf>
    <xf numFmtId="0" fontId="0" fillId="0" borderId="80" xfId="0" applyBorder="1" applyAlignment="1">
      <alignment horizontal="left" vertical="top" wrapText="1" indent="2"/>
    </xf>
    <xf numFmtId="0" fontId="0" fillId="0" borderId="39" xfId="0" applyFill="1" applyBorder="1" applyAlignment="1">
      <alignment horizontal="center" vertical="top"/>
    </xf>
    <xf numFmtId="0" fontId="1" fillId="11" borderId="79" xfId="0" applyFont="1" applyFill="1" applyBorder="1" applyAlignment="1">
      <alignment horizontal="center"/>
    </xf>
    <xf numFmtId="0" fontId="1" fillId="11" borderId="89" xfId="0" applyFont="1" applyFill="1" applyBorder="1" applyAlignment="1">
      <alignment horizontal="center"/>
    </xf>
    <xf numFmtId="3" fontId="0" fillId="0" borderId="67" xfId="0" applyNumberFormat="1" applyFill="1" applyBorder="1" applyAlignment="1">
      <alignment horizontal="center"/>
    </xf>
    <xf numFmtId="0" fontId="1" fillId="11" borderId="77" xfId="0" applyFont="1" applyFill="1" applyBorder="1" applyAlignment="1">
      <alignment horizontal="center"/>
    </xf>
    <xf numFmtId="0" fontId="1" fillId="11" borderId="80" xfId="0" applyFont="1" applyFill="1" applyBorder="1" applyAlignment="1">
      <alignment horizontal="center"/>
    </xf>
    <xf numFmtId="3" fontId="0" fillId="3" borderId="53" xfId="0" applyNumberFormat="1" applyFill="1" applyBorder="1" applyAlignment="1">
      <alignment horizontal="center"/>
    </xf>
    <xf numFmtId="3" fontId="0" fillId="3" borderId="54" xfId="0" applyNumberFormat="1" applyFill="1" applyBorder="1" applyAlignment="1">
      <alignment horizontal="center"/>
    </xf>
    <xf numFmtId="3" fontId="0" fillId="7" borderId="54" xfId="0" applyNumberFormat="1" applyFill="1" applyBorder="1" applyAlignment="1">
      <alignment horizontal="center"/>
    </xf>
    <xf numFmtId="3" fontId="0" fillId="0" borderId="0" xfId="0" applyNumberFormat="1" applyFill="1" applyBorder="1" applyAlignment="1">
      <alignment horizontal="center"/>
    </xf>
    <xf numFmtId="0" fontId="0" fillId="0" borderId="0" xfId="0" applyFill="1" applyAlignment="1">
      <alignment horizontal="center"/>
    </xf>
    <xf numFmtId="167" fontId="0" fillId="0" borderId="54" xfId="0" applyNumberFormat="1" applyFill="1" applyBorder="1" applyAlignment="1">
      <alignment horizontal="left" indent="2"/>
    </xf>
    <xf numFmtId="0" fontId="0" fillId="7" borderId="4" xfId="0" applyFill="1" applyBorder="1"/>
    <xf numFmtId="167" fontId="1" fillId="11" borderId="80" xfId="0" applyNumberFormat="1" applyFont="1" applyFill="1" applyBorder="1"/>
    <xf numFmtId="0" fontId="0" fillId="7" borderId="104" xfId="0" applyFill="1" applyBorder="1"/>
    <xf numFmtId="0" fontId="0" fillId="7" borderId="78" xfId="0" applyFill="1" applyBorder="1"/>
    <xf numFmtId="3" fontId="4" fillId="0" borderId="77" xfId="0" applyNumberFormat="1" applyFont="1" applyBorder="1" applyAlignment="1">
      <alignment horizontal="center"/>
    </xf>
    <xf numFmtId="3" fontId="0" fillId="0" borderId="4" xfId="0" applyNumberFormat="1" applyFill="1" applyBorder="1" applyAlignment="1">
      <alignment horizontal="left"/>
    </xf>
    <xf numFmtId="3" fontId="0" fillId="7" borderId="112" xfId="0" applyNumberFormat="1" applyFill="1" applyBorder="1"/>
    <xf numFmtId="3" fontId="0" fillId="7" borderId="93" xfId="0" applyNumberFormat="1" applyFill="1" applyBorder="1"/>
    <xf numFmtId="3" fontId="1" fillId="11" borderId="80" xfId="0" applyNumberFormat="1" applyFont="1" applyFill="1" applyBorder="1"/>
    <xf numFmtId="3" fontId="0" fillId="7" borderId="113" xfId="0" applyNumberFormat="1" applyFill="1" applyBorder="1"/>
    <xf numFmtId="3" fontId="0" fillId="7" borderId="99" xfId="0" applyNumberFormat="1" applyFill="1" applyBorder="1"/>
    <xf numFmtId="3" fontId="0" fillId="0" borderId="77" xfId="0" applyNumberFormat="1" applyFill="1" applyBorder="1" applyAlignment="1">
      <alignment horizontal="center"/>
    </xf>
    <xf numFmtId="3" fontId="0" fillId="7" borderId="62" xfId="0" applyNumberFormat="1" applyFill="1" applyBorder="1"/>
    <xf numFmtId="3" fontId="0" fillId="7" borderId="80" xfId="0" applyNumberFormat="1" applyFill="1" applyBorder="1"/>
    <xf numFmtId="3" fontId="0" fillId="7" borderId="64" xfId="0" applyNumberFormat="1" applyFill="1" applyBorder="1"/>
    <xf numFmtId="0" fontId="0" fillId="0" borderId="77" xfId="0" applyFill="1" applyBorder="1" applyAlignment="1">
      <alignment horizontal="center"/>
    </xf>
    <xf numFmtId="0" fontId="0" fillId="7" borderId="93" xfId="0" applyFill="1" applyBorder="1"/>
    <xf numFmtId="0" fontId="0" fillId="0" borderId="4" xfId="0" applyFont="1" applyFill="1" applyBorder="1" applyAlignment="1">
      <alignment horizontal="left"/>
    </xf>
    <xf numFmtId="0" fontId="0" fillId="7" borderId="86" xfId="0" applyFill="1" applyBorder="1"/>
    <xf numFmtId="0" fontId="0" fillId="0" borderId="102" xfId="0" applyBorder="1" applyAlignment="1">
      <alignment horizontal="center" vertical="top"/>
    </xf>
    <xf numFmtId="0" fontId="0" fillId="0" borderId="77" xfId="0" applyBorder="1" applyAlignment="1">
      <alignment horizontal="left" vertical="top" wrapText="1"/>
    </xf>
    <xf numFmtId="164" fontId="0" fillId="8" borderId="62" xfId="0" applyNumberFormat="1" applyFill="1" applyBorder="1" applyAlignment="1">
      <alignment vertical="top"/>
    </xf>
    <xf numFmtId="3" fontId="1" fillId="11" borderId="62" xfId="0" applyNumberFormat="1" applyFont="1" applyFill="1" applyBorder="1" applyAlignment="1">
      <alignment vertical="top"/>
    </xf>
    <xf numFmtId="0" fontId="0" fillId="7" borderId="99" xfId="0" applyFill="1" applyBorder="1" applyAlignment="1">
      <alignment vertical="top"/>
    </xf>
    <xf numFmtId="164" fontId="0" fillId="8" borderId="64" xfId="0" applyNumberFormat="1" applyFill="1" applyBorder="1" applyAlignment="1">
      <alignment vertical="top"/>
    </xf>
    <xf numFmtId="0" fontId="0" fillId="7" borderId="110" xfId="0" applyFill="1" applyBorder="1" applyAlignment="1">
      <alignment vertical="top"/>
    </xf>
    <xf numFmtId="0" fontId="1" fillId="3" borderId="0" xfId="0" applyFont="1" applyFill="1" applyBorder="1" applyAlignment="1">
      <alignment vertical="top"/>
    </xf>
    <xf numFmtId="1" fontId="0" fillId="0" borderId="0" xfId="0" applyNumberFormat="1" applyBorder="1" applyAlignment="1">
      <alignment horizontal="center" vertical="top"/>
    </xf>
    <xf numFmtId="0" fontId="0" fillId="0" borderId="0" xfId="0" applyBorder="1" applyAlignment="1">
      <alignment vertical="top" wrapText="1"/>
    </xf>
    <xf numFmtId="0" fontId="0" fillId="0" borderId="0" xfId="0" applyBorder="1" applyAlignment="1">
      <alignment horizontal="center" vertical="top"/>
    </xf>
    <xf numFmtId="1" fontId="0" fillId="0" borderId="77" xfId="0" applyNumberFormat="1" applyBorder="1" applyAlignment="1">
      <alignment horizontal="center" vertical="top"/>
    </xf>
    <xf numFmtId="3" fontId="0" fillId="0" borderId="80" xfId="0" applyNumberFormat="1" applyBorder="1" applyAlignment="1">
      <alignment vertical="top" wrapText="1"/>
    </xf>
    <xf numFmtId="3" fontId="1" fillId="11" borderId="77" xfId="0" applyNumberFormat="1" applyFont="1" applyFill="1" applyBorder="1" applyAlignment="1">
      <alignment horizontal="center" vertical="top"/>
    </xf>
    <xf numFmtId="3" fontId="1" fillId="11" borderId="62" xfId="0" applyNumberFormat="1" applyFont="1" applyFill="1" applyBorder="1" applyAlignment="1">
      <alignment horizontal="center" vertical="top"/>
    </xf>
    <xf numFmtId="3" fontId="1" fillId="11" borderId="80" xfId="0" applyNumberFormat="1" applyFont="1" applyFill="1" applyBorder="1" applyAlignment="1">
      <alignment horizontal="center" vertical="top"/>
    </xf>
    <xf numFmtId="3" fontId="0" fillId="0" borderId="0" xfId="0" applyNumberFormat="1" applyAlignment="1">
      <alignment vertical="top"/>
    </xf>
    <xf numFmtId="3" fontId="0" fillId="0" borderId="56" xfId="0" applyNumberFormat="1" applyFill="1" applyBorder="1" applyAlignment="1">
      <alignment horizontal="center" vertical="top"/>
    </xf>
    <xf numFmtId="3" fontId="0" fillId="0" borderId="39" xfId="0" applyNumberFormat="1" applyFill="1" applyBorder="1" applyAlignment="1">
      <alignment horizontal="center" vertical="top"/>
    </xf>
    <xf numFmtId="3" fontId="0" fillId="0" borderId="55" xfId="0" applyNumberFormat="1" applyFill="1" applyBorder="1" applyAlignment="1">
      <alignment horizontal="center" vertical="top"/>
    </xf>
    <xf numFmtId="1" fontId="0" fillId="0" borderId="53" xfId="0" applyNumberFormat="1" applyBorder="1" applyAlignment="1">
      <alignment horizontal="center" vertical="top"/>
    </xf>
    <xf numFmtId="0" fontId="1" fillId="11" borderId="53" xfId="0" applyFont="1" applyFill="1" applyBorder="1" applyAlignment="1">
      <alignment horizontal="center" vertical="top"/>
    </xf>
    <xf numFmtId="0" fontId="1" fillId="11" borderId="24" xfId="0" applyFont="1" applyFill="1" applyBorder="1" applyAlignment="1">
      <alignment horizontal="center" vertical="top"/>
    </xf>
    <xf numFmtId="0" fontId="1" fillId="11" borderId="54" xfId="0" applyFont="1" applyFill="1" applyBorder="1" applyAlignment="1">
      <alignment horizontal="center" vertical="top"/>
    </xf>
    <xf numFmtId="167" fontId="0" fillId="0" borderId="0" xfId="0" applyNumberFormat="1" applyAlignment="1">
      <alignment vertical="top"/>
    </xf>
    <xf numFmtId="3" fontId="1" fillId="11" borderId="53" xfId="0" applyNumberFormat="1" applyFont="1" applyFill="1" applyBorder="1" applyAlignment="1">
      <alignment horizontal="center" vertical="top"/>
    </xf>
    <xf numFmtId="3" fontId="1" fillId="11" borderId="3" xfId="0" applyNumberFormat="1" applyFont="1" applyFill="1" applyBorder="1" applyAlignment="1">
      <alignment horizontal="center" vertical="top"/>
    </xf>
    <xf numFmtId="3" fontId="1" fillId="11" borderId="54" xfId="0" applyNumberFormat="1" applyFont="1" applyFill="1" applyBorder="1" applyAlignment="1">
      <alignment horizontal="center" vertical="top"/>
    </xf>
    <xf numFmtId="3" fontId="1" fillId="11" borderId="4" xfId="0" applyNumberFormat="1" applyFont="1" applyFill="1" applyBorder="1" applyAlignment="1">
      <alignment horizontal="center" vertical="top"/>
    </xf>
    <xf numFmtId="164" fontId="0" fillId="0" borderId="69" xfId="0" applyNumberFormat="1" applyFill="1" applyBorder="1" applyAlignment="1">
      <alignment horizontal="center" vertical="top"/>
    </xf>
    <xf numFmtId="164" fontId="0" fillId="0" borderId="2" xfId="0" applyNumberFormat="1" applyFill="1" applyBorder="1" applyAlignment="1">
      <alignment horizontal="center" vertical="top"/>
    </xf>
    <xf numFmtId="164" fontId="0" fillId="0" borderId="68" xfId="0" applyNumberFormat="1" applyFill="1" applyBorder="1" applyAlignment="1">
      <alignment horizontal="center" vertical="top"/>
    </xf>
    <xf numFmtId="0" fontId="1" fillId="11" borderId="3" xfId="0" applyFont="1" applyFill="1" applyBorder="1" applyAlignment="1">
      <alignment horizontal="center" vertical="top"/>
    </xf>
    <xf numFmtId="165" fontId="1" fillId="11" borderId="53" xfId="0" applyNumberFormat="1" applyFont="1" applyFill="1" applyBorder="1" applyAlignment="1">
      <alignment horizontal="center" vertical="top"/>
    </xf>
    <xf numFmtId="165" fontId="1" fillId="11" borderId="3" xfId="0" applyNumberFormat="1" applyFont="1" applyFill="1" applyBorder="1" applyAlignment="1">
      <alignment horizontal="center" vertical="top"/>
    </xf>
    <xf numFmtId="165" fontId="1" fillId="11" borderId="54" xfId="0" applyNumberFormat="1" applyFont="1" applyFill="1" applyBorder="1" applyAlignment="1">
      <alignment horizontal="center" vertical="top"/>
    </xf>
    <xf numFmtId="167" fontId="1" fillId="11" borderId="53" xfId="0" applyNumberFormat="1" applyFont="1" applyFill="1" applyBorder="1" applyAlignment="1">
      <alignment horizontal="center" vertical="top"/>
    </xf>
    <xf numFmtId="167" fontId="1" fillId="11" borderId="3" xfId="0" applyNumberFormat="1" applyFont="1" applyFill="1" applyBorder="1" applyAlignment="1">
      <alignment horizontal="center" vertical="top"/>
    </xf>
    <xf numFmtId="167" fontId="1" fillId="11" borderId="54" xfId="0" applyNumberFormat="1" applyFont="1" applyFill="1" applyBorder="1" applyAlignment="1">
      <alignment horizontal="center" vertical="top"/>
    </xf>
    <xf numFmtId="1" fontId="0" fillId="0" borderId="51" xfId="0" applyNumberFormat="1" applyBorder="1" applyAlignment="1">
      <alignment horizontal="center" vertical="top"/>
    </xf>
    <xf numFmtId="0" fontId="1" fillId="11" borderId="51" xfId="0" applyFont="1" applyFill="1" applyBorder="1" applyAlignment="1">
      <alignment horizontal="center" vertical="top"/>
    </xf>
    <xf numFmtId="0" fontId="1" fillId="11" borderId="50" xfId="0" applyFont="1" applyFill="1" applyBorder="1" applyAlignment="1">
      <alignment horizontal="center" vertical="top"/>
    </xf>
    <xf numFmtId="166" fontId="1" fillId="11" borderId="53" xfId="0" applyNumberFormat="1" applyFont="1" applyFill="1" applyBorder="1" applyAlignment="1">
      <alignment horizontal="center" vertical="top"/>
    </xf>
    <xf numFmtId="166" fontId="1" fillId="11" borderId="3" xfId="0" applyNumberFormat="1" applyFont="1" applyFill="1" applyBorder="1" applyAlignment="1">
      <alignment horizontal="center" vertical="top"/>
    </xf>
    <xf numFmtId="166" fontId="1" fillId="11" borderId="54" xfId="0" applyNumberFormat="1" applyFont="1" applyFill="1" applyBorder="1" applyAlignment="1">
      <alignment horizontal="center" vertical="top"/>
    </xf>
    <xf numFmtId="166" fontId="1" fillId="11" borderId="77" xfId="0" applyNumberFormat="1" applyFont="1" applyFill="1" applyBorder="1" applyAlignment="1">
      <alignment horizontal="center" vertical="top"/>
    </xf>
    <xf numFmtId="166" fontId="1" fillId="11" borderId="4" xfId="0" applyNumberFormat="1" applyFont="1" applyFill="1" applyBorder="1" applyAlignment="1">
      <alignment horizontal="center" vertical="top"/>
    </xf>
    <xf numFmtId="166" fontId="1" fillId="11" borderId="80" xfId="0" applyNumberFormat="1" applyFont="1" applyFill="1" applyBorder="1" applyAlignment="1">
      <alignment horizontal="center" vertical="top"/>
    </xf>
    <xf numFmtId="1" fontId="0" fillId="0" borderId="0" xfId="0" applyNumberFormat="1" applyAlignment="1">
      <alignment horizontal="center" vertical="top"/>
    </xf>
    <xf numFmtId="0" fontId="0" fillId="0" borderId="0" xfId="0" applyAlignment="1">
      <alignment vertical="top" wrapText="1"/>
    </xf>
    <xf numFmtId="0" fontId="0" fillId="0" borderId="0" xfId="0" applyAlignment="1">
      <alignment horizontal="center" vertical="top"/>
    </xf>
    <xf numFmtId="3" fontId="0" fillId="0" borderId="54" xfId="0" applyNumberFormat="1" applyBorder="1" applyAlignment="1">
      <alignment horizontal="left" vertical="top" wrapText="1" indent="2"/>
    </xf>
    <xf numFmtId="3" fontId="0" fillId="0" borderId="80" xfId="0" applyNumberFormat="1" applyBorder="1" applyAlignment="1">
      <alignment horizontal="left" vertical="top" wrapText="1" indent="2"/>
    </xf>
    <xf numFmtId="0" fontId="4" fillId="0" borderId="54" xfId="0" applyFont="1" applyBorder="1" applyAlignment="1">
      <alignment horizontal="left" vertical="top" wrapText="1"/>
    </xf>
    <xf numFmtId="3" fontId="4" fillId="0" borderId="54" xfId="0" applyNumberFormat="1" applyFont="1" applyBorder="1" applyAlignment="1">
      <alignment horizontal="left" vertical="top" wrapText="1" indent="2"/>
    </xf>
    <xf numFmtId="167" fontId="4" fillId="0" borderId="54" xfId="0" applyNumberFormat="1" applyFont="1" applyBorder="1" applyAlignment="1">
      <alignment horizontal="left" vertical="top" wrapText="1" indent="2"/>
    </xf>
    <xf numFmtId="0" fontId="4" fillId="0" borderId="52" xfId="0" applyFont="1" applyBorder="1" applyAlignment="1">
      <alignment horizontal="left" vertical="top" wrapText="1" indent="2"/>
    </xf>
    <xf numFmtId="166" fontId="0" fillId="0" borderId="54" xfId="0" applyNumberFormat="1" applyBorder="1" applyAlignment="1">
      <alignment horizontal="left" vertical="top" wrapText="1" indent="2"/>
    </xf>
    <xf numFmtId="166" fontId="0" fillId="0" borderId="80" xfId="0" applyNumberFormat="1" applyBorder="1" applyAlignment="1">
      <alignment horizontal="left" vertical="top" wrapText="1" indent="2"/>
    </xf>
    <xf numFmtId="3" fontId="4" fillId="0" borderId="80" xfId="0" applyNumberFormat="1" applyFont="1" applyBorder="1" applyAlignment="1">
      <alignment horizontal="left" vertical="top" wrapText="1" indent="2"/>
    </xf>
    <xf numFmtId="3" fontId="1" fillId="11" borderId="58" xfId="0" applyNumberFormat="1" applyFont="1" applyFill="1" applyBorder="1" applyAlignment="1">
      <alignment horizontal="center" wrapText="1"/>
    </xf>
    <xf numFmtId="3" fontId="1" fillId="11" borderId="6" xfId="0" applyNumberFormat="1" applyFont="1" applyFill="1" applyBorder="1" applyAlignment="1">
      <alignment horizontal="center" wrapText="1"/>
    </xf>
    <xf numFmtId="3" fontId="1" fillId="11" borderId="98" xfId="0" applyNumberFormat="1" applyFont="1" applyFill="1" applyBorder="1" applyAlignment="1">
      <alignment horizontal="center" wrapText="1"/>
    </xf>
    <xf numFmtId="3" fontId="1" fillId="0" borderId="0" xfId="0" applyNumberFormat="1" applyFont="1" applyFill="1" applyBorder="1" applyAlignment="1">
      <alignment horizontal="center" wrapText="1"/>
    </xf>
    <xf numFmtId="164" fontId="0" fillId="0" borderId="0" xfId="0" applyNumberFormat="1" applyFill="1" applyBorder="1" applyAlignment="1">
      <alignment horizontal="center"/>
    </xf>
    <xf numFmtId="3" fontId="1" fillId="11" borderId="79" xfId="0" applyNumberFormat="1" applyFont="1" applyFill="1" applyBorder="1" applyAlignment="1">
      <alignment horizontal="center"/>
    </xf>
    <xf numFmtId="3" fontId="1" fillId="11" borderId="34" xfId="0" applyNumberFormat="1" applyFont="1" applyFill="1" applyBorder="1" applyAlignment="1">
      <alignment horizontal="center"/>
    </xf>
    <xf numFmtId="3" fontId="1" fillId="11" borderId="89" xfId="0" applyNumberFormat="1" applyFont="1" applyFill="1" applyBorder="1" applyAlignment="1">
      <alignment horizontal="center"/>
    </xf>
    <xf numFmtId="0" fontId="1" fillId="11" borderId="34" xfId="0" applyFont="1" applyFill="1" applyBorder="1" applyAlignment="1">
      <alignment horizontal="center"/>
    </xf>
    <xf numFmtId="0" fontId="28" fillId="0" borderId="0" xfId="0" applyFont="1" applyFill="1" applyBorder="1" applyAlignment="1">
      <alignment horizontal="center" wrapText="1"/>
    </xf>
    <xf numFmtId="0" fontId="0" fillId="0" borderId="39" xfId="0" applyFill="1" applyBorder="1" applyAlignment="1">
      <alignment horizontal="center"/>
    </xf>
    <xf numFmtId="0" fontId="0" fillId="0" borderId="80" xfId="0" applyFill="1" applyBorder="1" applyAlignment="1">
      <alignment horizontal="left"/>
    </xf>
    <xf numFmtId="9" fontId="1" fillId="11" borderId="53" xfId="0" applyNumberFormat="1" applyFont="1" applyFill="1" applyBorder="1" applyAlignment="1">
      <alignment horizontal="center"/>
    </xf>
    <xf numFmtId="9" fontId="1" fillId="11" borderId="3" xfId="0" applyNumberFormat="1" applyFont="1" applyFill="1" applyBorder="1" applyAlignment="1">
      <alignment horizontal="center"/>
    </xf>
    <xf numFmtId="9" fontId="1" fillId="11" borderId="54" xfId="0" applyNumberFormat="1" applyFont="1" applyFill="1" applyBorder="1" applyAlignment="1">
      <alignment horizontal="center"/>
    </xf>
    <xf numFmtId="9" fontId="0" fillId="0" borderId="0" xfId="0" applyNumberFormat="1" applyFill="1" applyBorder="1" applyAlignment="1">
      <alignment horizontal="center"/>
    </xf>
    <xf numFmtId="9" fontId="1" fillId="11" borderId="77" xfId="0" applyNumberFormat="1" applyFont="1" applyFill="1" applyBorder="1" applyAlignment="1">
      <alignment horizontal="center"/>
    </xf>
    <xf numFmtId="9" fontId="1" fillId="11" borderId="4" xfId="0" applyNumberFormat="1" applyFont="1" applyFill="1" applyBorder="1" applyAlignment="1">
      <alignment horizontal="center"/>
    </xf>
    <xf numFmtId="9" fontId="1" fillId="11" borderId="80" xfId="0" applyNumberFormat="1" applyFont="1" applyFill="1" applyBorder="1" applyAlignment="1">
      <alignment horizontal="center"/>
    </xf>
    <xf numFmtId="9" fontId="0" fillId="0" borderId="71" xfId="0" applyNumberFormat="1" applyFill="1" applyBorder="1" applyAlignment="1">
      <alignment horizontal="center"/>
    </xf>
    <xf numFmtId="0" fontId="1" fillId="0" borderId="51" xfId="0" quotePrefix="1" applyFont="1" applyBorder="1" applyAlignment="1">
      <alignment horizontal="center" vertical="top" wrapText="1"/>
    </xf>
    <xf numFmtId="0" fontId="1" fillId="0" borderId="103" xfId="0" quotePrefix="1" applyFont="1" applyBorder="1" applyAlignment="1">
      <alignment horizontal="center" vertical="top" wrapText="1"/>
    </xf>
    <xf numFmtId="0" fontId="1" fillId="0" borderId="50" xfId="0" applyFont="1" applyBorder="1" applyAlignment="1">
      <alignment horizontal="center" vertical="top" wrapText="1"/>
    </xf>
    <xf numFmtId="0" fontId="1" fillId="0" borderId="0" xfId="0" applyFont="1" applyAlignment="1">
      <alignment vertical="top"/>
    </xf>
    <xf numFmtId="0" fontId="28" fillId="0" borderId="0" xfId="0" applyFont="1" applyFill="1" applyBorder="1" applyAlignment="1">
      <alignment horizontal="center" vertical="top" wrapText="1"/>
    </xf>
    <xf numFmtId="0" fontId="28" fillId="0" borderId="0" xfId="0" applyFont="1" applyAlignment="1">
      <alignment vertical="top" wrapText="1"/>
    </xf>
    <xf numFmtId="0" fontId="1" fillId="0" borderId="0" xfId="0" applyFont="1" applyFill="1" applyBorder="1" applyAlignment="1">
      <alignment horizontal="center" vertical="top" wrapText="1"/>
    </xf>
    <xf numFmtId="0" fontId="1" fillId="0" borderId="83" xfId="0" applyFont="1" applyBorder="1" applyAlignment="1">
      <alignment horizontal="center"/>
    </xf>
    <xf numFmtId="0" fontId="1" fillId="0" borderId="53" xfId="0"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54" xfId="0" applyFont="1" applyFill="1" applyBorder="1" applyAlignment="1">
      <alignment horizontal="center" vertical="top" wrapText="1"/>
    </xf>
    <xf numFmtId="0" fontId="1" fillId="0" borderId="52" xfId="0" applyFont="1" applyBorder="1" applyAlignment="1">
      <alignment horizontal="center" vertical="top" wrapText="1"/>
    </xf>
    <xf numFmtId="0" fontId="1" fillId="0" borderId="5" xfId="0" applyFont="1" applyBorder="1" applyAlignment="1">
      <alignment horizontal="center" vertical="top" wrapText="1"/>
    </xf>
    <xf numFmtId="0" fontId="1" fillId="0" borderId="72" xfId="0" applyFont="1" applyBorder="1" applyAlignment="1">
      <alignment horizontal="center"/>
    </xf>
    <xf numFmtId="3" fontId="1" fillId="11" borderId="77" xfId="0" applyNumberFormat="1" applyFont="1" applyFill="1" applyBorder="1" applyAlignment="1">
      <alignment horizontal="center"/>
    </xf>
    <xf numFmtId="3" fontId="0" fillId="7" borderId="80" xfId="0" applyNumberFormat="1" applyFill="1" applyBorder="1" applyAlignment="1">
      <alignment horizontal="center"/>
    </xf>
    <xf numFmtId="0" fontId="0" fillId="0" borderId="100" xfId="0" applyFill="1" applyBorder="1"/>
    <xf numFmtId="0" fontId="18" fillId="0" borderId="0" xfId="0" applyFont="1"/>
    <xf numFmtId="167" fontId="0" fillId="13" borderId="35" xfId="0" applyNumberFormat="1" applyFill="1" applyBorder="1"/>
    <xf numFmtId="167" fontId="1" fillId="7" borderId="3" xfId="0" applyNumberFormat="1" applyFont="1" applyFill="1" applyBorder="1"/>
    <xf numFmtId="0" fontId="0" fillId="2" borderId="54" xfId="0" applyFill="1" applyBorder="1" applyAlignment="1" applyProtection="1">
      <alignment horizontal="left"/>
      <protection locked="0"/>
    </xf>
    <xf numFmtId="169" fontId="0" fillId="2" borderId="52" xfId="0" applyNumberFormat="1" applyFill="1" applyBorder="1" applyAlignment="1" applyProtection="1">
      <alignment horizontal="left"/>
      <protection locked="0"/>
    </xf>
    <xf numFmtId="0" fontId="0" fillId="0" borderId="67" xfId="0" applyFill="1" applyBorder="1" applyAlignment="1" applyProtection="1">
      <alignment horizontal="left"/>
      <protection locked="0"/>
    </xf>
    <xf numFmtId="0" fontId="0" fillId="0" borderId="67" xfId="0" applyFill="1" applyBorder="1" applyProtection="1">
      <protection locked="0"/>
    </xf>
    <xf numFmtId="168" fontId="0" fillId="2" borderId="53" xfId="0" applyNumberFormat="1" applyFill="1" applyBorder="1" applyAlignment="1" applyProtection="1">
      <alignment horizontal="center"/>
      <protection locked="0"/>
    </xf>
    <xf numFmtId="168" fontId="0" fillId="2" borderId="54" xfId="0" applyNumberFormat="1" applyFill="1" applyBorder="1" applyAlignment="1" applyProtection="1">
      <alignment horizontal="center"/>
      <protection locked="0"/>
    </xf>
    <xf numFmtId="168" fontId="0" fillId="0" borderId="67" xfId="0" applyNumberFormat="1" applyFill="1" applyBorder="1" applyAlignment="1" applyProtection="1">
      <alignment horizontal="center"/>
      <protection locked="0"/>
    </xf>
    <xf numFmtId="168" fontId="0" fillId="0" borderId="0" xfId="0" applyNumberFormat="1" applyFill="1" applyBorder="1" applyAlignment="1" applyProtection="1">
      <alignment horizontal="center"/>
      <protection locked="0"/>
    </xf>
    <xf numFmtId="168" fontId="0" fillId="2" borderId="77" xfId="0" applyNumberFormat="1" applyFill="1" applyBorder="1" applyAlignment="1" applyProtection="1">
      <alignment horizontal="center"/>
      <protection locked="0"/>
    </xf>
    <xf numFmtId="168" fontId="0" fillId="2" borderId="80" xfId="0" applyNumberFormat="1" applyFill="1" applyBorder="1" applyAlignment="1" applyProtection="1">
      <alignment horizontal="center"/>
      <protection locked="0"/>
    </xf>
    <xf numFmtId="164" fontId="0" fillId="0" borderId="0" xfId="0" applyNumberFormat="1" applyFill="1" applyBorder="1" applyProtection="1">
      <protection locked="0"/>
    </xf>
    <xf numFmtId="1" fontId="0" fillId="2" borderId="53" xfId="0" applyNumberFormat="1" applyFill="1" applyBorder="1" applyAlignment="1" applyProtection="1">
      <alignment horizontal="center"/>
      <protection locked="0"/>
    </xf>
    <xf numFmtId="1" fontId="0" fillId="2" borderId="76" xfId="0" applyNumberFormat="1" applyFill="1" applyBorder="1" applyAlignment="1" applyProtection="1">
      <alignment horizontal="center"/>
      <protection locked="0"/>
    </xf>
    <xf numFmtId="1" fontId="0" fillId="2" borderId="54" xfId="0" applyNumberFormat="1" applyFill="1" applyBorder="1" applyAlignment="1" applyProtection="1">
      <alignment horizontal="center"/>
      <protection locked="0"/>
    </xf>
    <xf numFmtId="1" fontId="0" fillId="2" borderId="35" xfId="0" applyNumberFormat="1" applyFill="1" applyBorder="1" applyAlignment="1" applyProtection="1">
      <alignment horizontal="center"/>
      <protection locked="0"/>
    </xf>
    <xf numFmtId="1" fontId="0" fillId="0" borderId="0" xfId="0" applyNumberFormat="1" applyFill="1" applyBorder="1" applyAlignment="1" applyProtection="1">
      <alignment horizontal="center"/>
      <protection locked="0"/>
    </xf>
    <xf numFmtId="3" fontId="0" fillId="0" borderId="0" xfId="0" applyNumberFormat="1" applyBorder="1" applyAlignment="1" applyProtection="1">
      <alignment horizontal="center"/>
      <protection locked="0"/>
    </xf>
    <xf numFmtId="164" fontId="0" fillId="2" borderId="53" xfId="0" applyNumberFormat="1" applyFill="1" applyBorder="1" applyProtection="1">
      <protection locked="0"/>
    </xf>
    <xf numFmtId="164" fontId="0" fillId="2" borderId="53" xfId="0" applyNumberFormat="1" applyFill="1" applyBorder="1" applyAlignment="1" applyProtection="1">
      <alignment vertical="top"/>
      <protection locked="0"/>
    </xf>
    <xf numFmtId="164" fontId="0" fillId="2" borderId="51" xfId="0" applyNumberFormat="1" applyFill="1" applyBorder="1" applyAlignment="1" applyProtection="1">
      <alignment vertical="top"/>
      <protection locked="0"/>
    </xf>
    <xf numFmtId="164" fontId="0" fillId="2" borderId="77" xfId="0" applyNumberFormat="1" applyFill="1" applyBorder="1" applyAlignment="1" applyProtection="1">
      <alignment vertical="top"/>
      <protection locked="0"/>
    </xf>
    <xf numFmtId="164" fontId="0" fillId="0" borderId="0" xfId="0" applyNumberFormat="1" applyFill="1" applyBorder="1" applyAlignment="1" applyProtection="1">
      <alignment vertical="top"/>
      <protection locked="0"/>
    </xf>
    <xf numFmtId="3" fontId="0" fillId="2" borderId="79" xfId="0" applyNumberFormat="1" applyFill="1" applyBorder="1" applyAlignment="1" applyProtection="1">
      <alignment horizontal="center"/>
      <protection locked="0"/>
    </xf>
    <xf numFmtId="3" fontId="0" fillId="2" borderId="89" xfId="0" applyNumberFormat="1" applyFill="1" applyBorder="1" applyAlignment="1" applyProtection="1">
      <alignment horizontal="center"/>
      <protection locked="0"/>
    </xf>
    <xf numFmtId="3" fontId="0" fillId="0" borderId="67" xfId="0" applyNumberFormat="1" applyFill="1" applyBorder="1" applyAlignment="1" applyProtection="1">
      <alignment horizontal="center"/>
      <protection locked="0"/>
    </xf>
    <xf numFmtId="3" fontId="0" fillId="2" borderId="53" xfId="0" applyNumberFormat="1" applyFill="1" applyBorder="1" applyAlignment="1" applyProtection="1">
      <alignment horizontal="center"/>
      <protection locked="0"/>
    </xf>
    <xf numFmtId="3" fontId="0" fillId="2" borderId="54" xfId="0" applyNumberFormat="1" applyFill="1" applyBorder="1" applyAlignment="1" applyProtection="1">
      <alignment horizontal="center"/>
      <protection locked="0"/>
    </xf>
    <xf numFmtId="3" fontId="0" fillId="2" borderId="77" xfId="0" applyNumberFormat="1" applyFill="1" applyBorder="1" applyAlignment="1" applyProtection="1">
      <alignment horizontal="center"/>
      <protection locked="0"/>
    </xf>
    <xf numFmtId="3" fontId="0" fillId="2" borderId="80" xfId="0" applyNumberFormat="1" applyFill="1" applyBorder="1" applyAlignment="1" applyProtection="1">
      <alignment horizontal="center"/>
      <protection locked="0"/>
    </xf>
    <xf numFmtId="0" fontId="9" fillId="0" borderId="67" xfId="0" applyFont="1" applyFill="1" applyBorder="1" applyAlignment="1" applyProtection="1">
      <alignment horizontal="center"/>
      <protection locked="0"/>
    </xf>
    <xf numFmtId="0" fontId="0" fillId="0" borderId="0" xfId="0" applyBorder="1" applyAlignment="1" applyProtection="1">
      <alignment horizontal="center"/>
      <protection locked="0"/>
    </xf>
    <xf numFmtId="3" fontId="0" fillId="2" borderId="77" xfId="0" applyNumberFormat="1" applyFill="1" applyBorder="1" applyAlignment="1" applyProtection="1">
      <alignment horizontal="center" vertical="top"/>
      <protection locked="0"/>
    </xf>
    <xf numFmtId="3" fontId="0" fillId="2" borderId="62" xfId="0" applyNumberFormat="1" applyFill="1" applyBorder="1" applyAlignment="1" applyProtection="1">
      <alignment horizontal="center" vertical="top"/>
      <protection locked="0"/>
    </xf>
    <xf numFmtId="3" fontId="0" fillId="2" borderId="80" xfId="0" applyNumberFormat="1" applyFill="1" applyBorder="1" applyAlignment="1" applyProtection="1">
      <alignment horizontal="center" vertical="top"/>
      <protection locked="0"/>
    </xf>
    <xf numFmtId="0" fontId="0" fillId="2" borderId="53" xfId="0" applyFill="1" applyBorder="1" applyAlignment="1" applyProtection="1">
      <alignment horizontal="center" vertical="top"/>
      <protection locked="0"/>
    </xf>
    <xf numFmtId="0" fontId="0" fillId="2" borderId="24" xfId="0" applyFill="1" applyBorder="1" applyAlignment="1" applyProtection="1">
      <alignment horizontal="center" vertical="top"/>
      <protection locked="0"/>
    </xf>
    <xf numFmtId="0" fontId="0" fillId="2" borderId="54" xfId="0" applyFill="1" applyBorder="1" applyAlignment="1" applyProtection="1">
      <alignment horizontal="center" vertical="top"/>
      <protection locked="0"/>
    </xf>
    <xf numFmtId="3" fontId="4" fillId="2" borderId="53" xfId="0" applyNumberFormat="1" applyFont="1" applyFill="1" applyBorder="1" applyAlignment="1" applyProtection="1">
      <alignment horizontal="center" vertical="top"/>
      <protection locked="0"/>
    </xf>
    <xf numFmtId="3" fontId="4" fillId="2" borderId="3" xfId="0" applyNumberFormat="1" applyFont="1" applyFill="1" applyBorder="1" applyAlignment="1" applyProtection="1">
      <alignment horizontal="center" vertical="top"/>
      <protection locked="0"/>
    </xf>
    <xf numFmtId="3" fontId="4" fillId="2" borderId="54" xfId="0" applyNumberFormat="1" applyFont="1" applyFill="1" applyBorder="1" applyAlignment="1" applyProtection="1">
      <alignment horizontal="center" vertical="top"/>
      <protection locked="0"/>
    </xf>
    <xf numFmtId="3" fontId="4" fillId="2" borderId="77" xfId="0" applyNumberFormat="1" applyFont="1" applyFill="1" applyBorder="1" applyAlignment="1" applyProtection="1">
      <alignment horizontal="center" vertical="top"/>
      <protection locked="0"/>
    </xf>
    <xf numFmtId="3" fontId="4" fillId="2" borderId="4" xfId="0" applyNumberFormat="1" applyFont="1" applyFill="1" applyBorder="1" applyAlignment="1" applyProtection="1">
      <alignment horizontal="center" vertical="top"/>
      <protection locked="0"/>
    </xf>
    <xf numFmtId="3" fontId="4" fillId="2" borderId="80" xfId="0" applyNumberFormat="1" applyFont="1" applyFill="1" applyBorder="1" applyAlignment="1" applyProtection="1">
      <alignment horizontal="center" vertical="top"/>
      <protection locked="0"/>
    </xf>
    <xf numFmtId="3" fontId="0" fillId="2" borderId="53" xfId="0" applyNumberFormat="1" applyFill="1" applyBorder="1" applyAlignment="1" applyProtection="1">
      <alignment horizontal="center" vertical="top"/>
      <protection locked="0"/>
    </xf>
    <xf numFmtId="3" fontId="0" fillId="2" borderId="3" xfId="0" applyNumberFormat="1" applyFill="1" applyBorder="1" applyAlignment="1" applyProtection="1">
      <alignment horizontal="center" vertical="top"/>
      <protection locked="0"/>
    </xf>
    <xf numFmtId="3" fontId="0" fillId="2" borderId="54" xfId="0" applyNumberFormat="1" applyFill="1" applyBorder="1" applyAlignment="1" applyProtection="1">
      <alignment horizontal="center" vertical="top"/>
      <protection locked="0"/>
    </xf>
    <xf numFmtId="3" fontId="0" fillId="2" borderId="4" xfId="0" applyNumberFormat="1" applyFill="1" applyBorder="1" applyAlignment="1" applyProtection="1">
      <alignment horizontal="center" vertical="top"/>
      <protection locked="0"/>
    </xf>
    <xf numFmtId="0" fontId="0" fillId="2" borderId="3" xfId="0" applyFill="1" applyBorder="1" applyAlignment="1" applyProtection="1">
      <alignment horizontal="center" vertical="top"/>
      <protection locked="0"/>
    </xf>
    <xf numFmtId="165" fontId="0" fillId="2" borderId="53" xfId="0" applyNumberFormat="1" applyFill="1" applyBorder="1" applyAlignment="1" applyProtection="1">
      <alignment horizontal="center" vertical="top"/>
      <protection locked="0"/>
    </xf>
    <xf numFmtId="165" fontId="0" fillId="2" borderId="3" xfId="0" applyNumberFormat="1" applyFill="1" applyBorder="1" applyAlignment="1" applyProtection="1">
      <alignment horizontal="center" vertical="top"/>
      <protection locked="0"/>
    </xf>
    <xf numFmtId="165" fontId="0" fillId="2" borderId="54" xfId="0" applyNumberFormat="1" applyFill="1" applyBorder="1" applyAlignment="1" applyProtection="1">
      <alignment horizontal="center" vertical="top"/>
      <protection locked="0"/>
    </xf>
    <xf numFmtId="167" fontId="0" fillId="2" borderId="53" xfId="0" applyNumberFormat="1" applyFill="1" applyBorder="1" applyAlignment="1" applyProtection="1">
      <alignment horizontal="center" vertical="top"/>
      <protection locked="0"/>
    </xf>
    <xf numFmtId="167" fontId="0" fillId="2" borderId="3" xfId="0" applyNumberFormat="1" applyFill="1" applyBorder="1" applyAlignment="1" applyProtection="1">
      <alignment horizontal="center" vertical="top"/>
      <protection locked="0"/>
    </xf>
    <xf numFmtId="167" fontId="0" fillId="2" borderId="54" xfId="0" applyNumberFormat="1" applyFill="1" applyBorder="1" applyAlignment="1" applyProtection="1">
      <alignment horizontal="center" vertical="top"/>
      <protection locked="0"/>
    </xf>
    <xf numFmtId="0" fontId="0" fillId="2" borderId="50" xfId="0" applyFill="1" applyBorder="1" applyAlignment="1" applyProtection="1">
      <alignment horizontal="center" vertical="top"/>
      <protection locked="0"/>
    </xf>
    <xf numFmtId="0" fontId="0" fillId="2" borderId="52" xfId="0" applyFill="1" applyBorder="1" applyAlignment="1" applyProtection="1">
      <alignment horizontal="center" vertical="top"/>
      <protection locked="0"/>
    </xf>
    <xf numFmtId="166" fontId="0" fillId="2" borderId="53" xfId="0" applyNumberFormat="1" applyFill="1" applyBorder="1" applyAlignment="1" applyProtection="1">
      <alignment horizontal="center" vertical="top"/>
      <protection locked="0"/>
    </xf>
    <xf numFmtId="166" fontId="0" fillId="2" borderId="3" xfId="0" applyNumberFormat="1" applyFill="1" applyBorder="1" applyAlignment="1" applyProtection="1">
      <alignment horizontal="center" vertical="top"/>
      <protection locked="0"/>
    </xf>
    <xf numFmtId="166" fontId="0" fillId="2" borderId="54" xfId="0" applyNumberFormat="1" applyFill="1" applyBorder="1" applyAlignment="1" applyProtection="1">
      <alignment horizontal="center" vertical="top"/>
      <protection locked="0"/>
    </xf>
    <xf numFmtId="166" fontId="0" fillId="2" borderId="77" xfId="0" applyNumberFormat="1" applyFill="1" applyBorder="1" applyAlignment="1" applyProtection="1">
      <alignment horizontal="center" vertical="top"/>
      <protection locked="0"/>
    </xf>
    <xf numFmtId="166" fontId="0" fillId="2" borderId="4" xfId="0" applyNumberFormat="1" applyFill="1" applyBorder="1" applyAlignment="1" applyProtection="1">
      <alignment horizontal="center" vertical="top"/>
      <protection locked="0"/>
    </xf>
    <xf numFmtId="166" fontId="0" fillId="2" borderId="80" xfId="0" applyNumberFormat="1" applyFill="1" applyBorder="1" applyAlignment="1" applyProtection="1">
      <alignment horizontal="center" vertical="top"/>
      <protection locked="0"/>
    </xf>
    <xf numFmtId="3" fontId="4" fillId="2" borderId="58" xfId="0" applyNumberFormat="1" applyFont="1" applyFill="1" applyBorder="1" applyAlignment="1" applyProtection="1">
      <alignment horizontal="center" wrapText="1"/>
      <protection locked="0"/>
    </xf>
    <xf numFmtId="3" fontId="4" fillId="2" borderId="6" xfId="0" applyNumberFormat="1" applyFont="1" applyFill="1" applyBorder="1" applyAlignment="1" applyProtection="1">
      <alignment horizontal="center" wrapText="1"/>
      <protection locked="0"/>
    </xf>
    <xf numFmtId="3" fontId="4" fillId="2" borderId="98" xfId="0" applyNumberFormat="1" applyFont="1" applyFill="1" applyBorder="1" applyAlignment="1" applyProtection="1">
      <alignment horizontal="center" wrapText="1"/>
      <protection locked="0"/>
    </xf>
    <xf numFmtId="3" fontId="4" fillId="0" borderId="0" xfId="0" applyNumberFormat="1" applyFont="1" applyAlignment="1" applyProtection="1">
      <alignment horizontal="center" wrapText="1"/>
      <protection locked="0"/>
    </xf>
    <xf numFmtId="3" fontId="4" fillId="0" borderId="0" xfId="0" applyNumberFormat="1" applyFont="1" applyAlignment="1" applyProtection="1">
      <alignment horizontal="center"/>
      <protection locked="0"/>
    </xf>
    <xf numFmtId="3" fontId="4" fillId="0" borderId="0" xfId="0" applyNumberFormat="1" applyFont="1" applyBorder="1" applyAlignment="1" applyProtection="1">
      <alignment horizontal="center"/>
      <protection locked="0"/>
    </xf>
    <xf numFmtId="3" fontId="0" fillId="2" borderId="3" xfId="0" applyNumberFormat="1" applyFill="1" applyBorder="1" applyAlignment="1" applyProtection="1">
      <alignment horizontal="center"/>
      <protection locked="0"/>
    </xf>
    <xf numFmtId="3" fontId="0" fillId="0" borderId="0" xfId="0" applyNumberFormat="1" applyAlignment="1" applyProtection="1">
      <alignment horizontal="center"/>
      <protection locked="0"/>
    </xf>
    <xf numFmtId="3" fontId="0" fillId="2" borderId="34" xfId="0" applyNumberFormat="1" applyFill="1" applyBorder="1" applyAlignment="1" applyProtection="1">
      <alignment horizontal="center"/>
      <protection locked="0"/>
    </xf>
    <xf numFmtId="0" fontId="0" fillId="2" borderId="53"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54" xfId="0" applyFill="1" applyBorder="1" applyAlignment="1" applyProtection="1">
      <alignment horizontal="center"/>
      <protection locked="0"/>
    </xf>
    <xf numFmtId="0" fontId="0" fillId="2" borderId="79" xfId="0" applyFill="1" applyBorder="1" applyAlignment="1" applyProtection="1">
      <alignment horizontal="center"/>
      <protection locked="0"/>
    </xf>
    <xf numFmtId="0" fontId="0" fillId="2" borderId="34" xfId="0" applyFill="1" applyBorder="1" applyAlignment="1" applyProtection="1">
      <alignment horizontal="center"/>
      <protection locked="0"/>
    </xf>
    <xf numFmtId="0" fontId="0" fillId="2" borderId="89" xfId="0" applyFill="1" applyBorder="1" applyAlignment="1" applyProtection="1">
      <alignment horizontal="center"/>
      <protection locked="0"/>
    </xf>
    <xf numFmtId="9" fontId="0" fillId="2" borderId="53" xfId="0" applyNumberFormat="1" applyFill="1" applyBorder="1" applyAlignment="1" applyProtection="1">
      <alignment horizontal="center"/>
      <protection locked="0"/>
    </xf>
    <xf numFmtId="9" fontId="0" fillId="2" borderId="3" xfId="0" applyNumberFormat="1" applyFill="1" applyBorder="1" applyAlignment="1" applyProtection="1">
      <alignment horizontal="center"/>
      <protection locked="0"/>
    </xf>
    <xf numFmtId="9" fontId="0" fillId="2" borderId="54" xfId="0" applyNumberFormat="1" applyFill="1" applyBorder="1" applyAlignment="1" applyProtection="1">
      <alignment horizontal="center"/>
      <protection locked="0"/>
    </xf>
    <xf numFmtId="9" fontId="0" fillId="0" borderId="0" xfId="0" applyNumberFormat="1" applyAlignment="1" applyProtection="1">
      <alignment horizontal="center"/>
      <protection locked="0"/>
    </xf>
    <xf numFmtId="9" fontId="0" fillId="0" borderId="0" xfId="0" applyNumberFormat="1" applyBorder="1" applyAlignment="1" applyProtection="1">
      <alignment horizontal="center"/>
      <protection locked="0"/>
    </xf>
    <xf numFmtId="9" fontId="0" fillId="2" borderId="77" xfId="0" applyNumberFormat="1" applyFill="1" applyBorder="1" applyAlignment="1" applyProtection="1">
      <alignment horizontal="center"/>
      <protection locked="0"/>
    </xf>
    <xf numFmtId="9" fontId="0" fillId="2" borderId="4" xfId="0" applyNumberFormat="1" applyFill="1" applyBorder="1" applyAlignment="1" applyProtection="1">
      <alignment horizontal="center"/>
      <protection locked="0"/>
    </xf>
    <xf numFmtId="9" fontId="0" fillId="2" borderId="80" xfId="0" applyNumberFormat="1" applyFill="1" applyBorder="1" applyAlignment="1" applyProtection="1">
      <alignment horizontal="center"/>
      <protection locked="0"/>
    </xf>
    <xf numFmtId="0" fontId="16" fillId="0" borderId="0" xfId="2" applyFont="1" applyFill="1"/>
    <xf numFmtId="0" fontId="28" fillId="12" borderId="69" xfId="0" applyFont="1" applyFill="1" applyBorder="1" applyAlignment="1">
      <alignment horizontal="center" wrapText="1"/>
    </xf>
    <xf numFmtId="0" fontId="28" fillId="0" borderId="0" xfId="0" applyFont="1" applyBorder="1" applyAlignment="1">
      <alignment horizontal="center" wrapText="1"/>
    </xf>
    <xf numFmtId="0" fontId="1" fillId="0" borderId="0" xfId="0" applyFont="1" applyAlignment="1">
      <alignment horizontal="center" wrapText="1"/>
    </xf>
    <xf numFmtId="0" fontId="0" fillId="0" borderId="0" xfId="0" applyAlignment="1">
      <alignment horizontal="center"/>
    </xf>
    <xf numFmtId="0" fontId="0" fillId="0" borderId="62" xfId="0" applyBorder="1" applyAlignment="1">
      <alignment horizontal="left"/>
    </xf>
    <xf numFmtId="0" fontId="0" fillId="0" borderId="64" xfId="0" applyBorder="1" applyAlignment="1">
      <alignment horizontal="left"/>
    </xf>
    <xf numFmtId="0" fontId="0" fillId="0" borderId="84" xfId="0" applyBorder="1" applyAlignment="1">
      <alignment horizontal="left"/>
    </xf>
    <xf numFmtId="0" fontId="0" fillId="0" borderId="0" xfId="0" applyBorder="1" applyAlignment="1">
      <alignment horizontal="center"/>
    </xf>
    <xf numFmtId="0" fontId="0" fillId="0" borderId="3" xfId="0" applyFill="1" applyBorder="1" applyAlignment="1">
      <alignment horizontal="left" wrapText="1"/>
    </xf>
    <xf numFmtId="0" fontId="0" fillId="0" borderId="3" xfId="0" applyFont="1" applyFill="1" applyBorder="1" applyAlignment="1">
      <alignment horizontal="left" wrapText="1"/>
    </xf>
    <xf numFmtId="0" fontId="0" fillId="0" borderId="4" xfId="0" applyBorder="1" applyAlignment="1">
      <alignment horizontal="left" wrapText="1"/>
    </xf>
    <xf numFmtId="0" fontId="1" fillId="0" borderId="70" xfId="0" applyFont="1" applyFill="1" applyBorder="1" applyAlignment="1">
      <alignment horizontal="center" wrapText="1"/>
    </xf>
    <xf numFmtId="0" fontId="28" fillId="12" borderId="69" xfId="0" applyFont="1" applyFill="1" applyBorder="1" applyAlignment="1">
      <alignment wrapText="1"/>
    </xf>
    <xf numFmtId="0" fontId="28" fillId="12" borderId="2" xfId="0" applyFont="1" applyFill="1" applyBorder="1" applyAlignment="1">
      <alignment wrapText="1"/>
    </xf>
    <xf numFmtId="0" fontId="28" fillId="12" borderId="68" xfId="0" applyFont="1" applyFill="1" applyBorder="1" applyAlignment="1">
      <alignment wrapText="1"/>
    </xf>
    <xf numFmtId="0" fontId="28" fillId="0" borderId="0" xfId="0" applyFont="1" applyBorder="1" applyAlignment="1">
      <alignment wrapText="1"/>
    </xf>
    <xf numFmtId="0" fontId="28" fillId="0" borderId="0" xfId="0" applyFont="1" applyAlignment="1">
      <alignment horizontal="center" wrapText="1"/>
    </xf>
    <xf numFmtId="0" fontId="0" fillId="0" borderId="0" xfId="0" applyAlignment="1">
      <alignment horizontal="center"/>
    </xf>
    <xf numFmtId="0" fontId="0" fillId="2" borderId="76" xfId="0" applyFill="1" applyBorder="1" applyAlignment="1" applyProtection="1">
      <alignment horizontal="left"/>
      <protection locked="0"/>
    </xf>
    <xf numFmtId="0" fontId="0" fillId="0" borderId="0" xfId="0" applyBorder="1" applyAlignment="1" applyProtection="1">
      <alignment horizontal="center"/>
      <protection locked="0"/>
    </xf>
    <xf numFmtId="1" fontId="4" fillId="2" borderId="53" xfId="0" applyNumberFormat="1" applyFont="1" applyFill="1" applyBorder="1" applyAlignment="1" applyProtection="1">
      <alignment horizontal="center"/>
      <protection locked="0"/>
    </xf>
    <xf numFmtId="1" fontId="4" fillId="2" borderId="77" xfId="0" applyNumberFormat="1" applyFont="1" applyFill="1" applyBorder="1" applyAlignment="1" applyProtection="1">
      <alignment horizontal="center"/>
      <protection locked="0"/>
    </xf>
    <xf numFmtId="0" fontId="0" fillId="0" borderId="67" xfId="0" applyFill="1" applyBorder="1" applyAlignment="1" applyProtection="1">
      <alignment horizontal="center"/>
      <protection locked="0"/>
    </xf>
    <xf numFmtId="9" fontId="0" fillId="0" borderId="67" xfId="0" applyNumberFormat="1" applyFill="1" applyBorder="1" applyAlignment="1" applyProtection="1">
      <alignment horizontal="center"/>
      <protection locked="0"/>
    </xf>
    <xf numFmtId="165" fontId="0" fillId="0" borderId="0" xfId="0" applyNumberFormat="1" applyBorder="1" applyAlignment="1">
      <alignment horizontal="center"/>
    </xf>
    <xf numFmtId="165" fontId="0" fillId="0" borderId="0" xfId="0" applyNumberFormat="1" applyAlignment="1">
      <alignment horizontal="center"/>
    </xf>
    <xf numFmtId="0" fontId="0" fillId="0" borderId="102" xfId="0" applyFill="1" applyBorder="1" applyAlignment="1" applyProtection="1">
      <alignment horizontal="center"/>
      <protection locked="0"/>
    </xf>
    <xf numFmtId="3" fontId="0" fillId="2" borderId="52" xfId="0" applyNumberFormat="1" applyFill="1" applyBorder="1" applyAlignment="1" applyProtection="1">
      <alignment horizontal="center"/>
      <protection locked="0"/>
    </xf>
    <xf numFmtId="14" fontId="0" fillId="2" borderId="80" xfId="0" applyNumberFormat="1" applyFill="1" applyBorder="1" applyAlignment="1" applyProtection="1">
      <alignment horizontal="center"/>
      <protection locked="0"/>
    </xf>
    <xf numFmtId="0" fontId="0" fillId="0" borderId="0" xfId="0" applyBorder="1" applyAlignment="1">
      <alignment horizontal="left"/>
    </xf>
    <xf numFmtId="0" fontId="0" fillId="0" borderId="67" xfId="0" applyFill="1" applyBorder="1" applyAlignment="1" applyProtection="1">
      <protection locked="0"/>
    </xf>
    <xf numFmtId="0" fontId="0" fillId="0" borderId="0" xfId="0" applyBorder="1" applyAlignment="1"/>
    <xf numFmtId="0" fontId="0" fillId="0" borderId="0" xfId="0" applyAlignment="1"/>
    <xf numFmtId="164" fontId="0" fillId="2" borderId="77" xfId="0" applyNumberFormat="1" applyFill="1" applyBorder="1" applyAlignment="1" applyProtection="1">
      <alignment horizontal="right"/>
      <protection locked="0"/>
    </xf>
    <xf numFmtId="164" fontId="0" fillId="2" borderId="80" xfId="0" applyNumberFormat="1" applyFill="1" applyBorder="1" applyAlignment="1" applyProtection="1">
      <alignment horizontal="right"/>
      <protection locked="0"/>
    </xf>
    <xf numFmtId="164" fontId="0" fillId="2" borderId="65" xfId="0" applyNumberFormat="1" applyFill="1" applyBorder="1" applyAlignment="1" applyProtection="1">
      <alignment horizontal="right"/>
      <protection locked="0"/>
    </xf>
    <xf numFmtId="164" fontId="0" fillId="2" borderId="89" xfId="0" applyNumberFormat="1" applyFill="1" applyBorder="1" applyAlignment="1" applyProtection="1">
      <alignment horizontal="right"/>
      <protection locked="0"/>
    </xf>
    <xf numFmtId="164" fontId="0" fillId="0" borderId="0" xfId="0" applyNumberFormat="1" applyFill="1" applyBorder="1" applyAlignment="1" applyProtection="1">
      <alignment horizontal="right"/>
      <protection locked="0"/>
    </xf>
    <xf numFmtId="164" fontId="0" fillId="0" borderId="0" xfId="0" applyNumberFormat="1" applyBorder="1" applyAlignment="1" applyProtection="1">
      <alignment horizontal="right"/>
      <protection locked="0"/>
    </xf>
    <xf numFmtId="164" fontId="0" fillId="0" borderId="0" xfId="0" applyNumberFormat="1" applyAlignment="1">
      <alignment horizontal="right"/>
    </xf>
    <xf numFmtId="167" fontId="0" fillId="2" borderId="52" xfId="0" applyNumberFormat="1" applyFill="1" applyBorder="1" applyAlignment="1" applyProtection="1">
      <alignment horizontal="right"/>
      <protection locked="0"/>
    </xf>
    <xf numFmtId="167" fontId="0" fillId="2" borderId="54" xfId="0" applyNumberFormat="1" applyFill="1" applyBorder="1" applyAlignment="1" applyProtection="1">
      <alignment horizontal="right"/>
      <protection locked="0"/>
    </xf>
    <xf numFmtId="167" fontId="0" fillId="9" borderId="52" xfId="0" applyNumberFormat="1" applyFill="1" applyBorder="1" applyAlignment="1" applyProtection="1">
      <alignment horizontal="right"/>
      <protection locked="0"/>
    </xf>
    <xf numFmtId="167" fontId="0" fillId="3" borderId="54" xfId="0" applyNumberFormat="1" applyFill="1" applyBorder="1" applyAlignment="1">
      <alignment horizontal="right"/>
    </xf>
    <xf numFmtId="167" fontId="0" fillId="2" borderId="54" xfId="1" applyNumberFormat="1" applyFont="1" applyFill="1" applyBorder="1" applyAlignment="1" applyProtection="1">
      <alignment horizontal="right"/>
      <protection locked="0"/>
    </xf>
    <xf numFmtId="167" fontId="0" fillId="3" borderId="80" xfId="1" applyNumberFormat="1" applyFont="1" applyFill="1" applyBorder="1" applyAlignment="1">
      <alignment horizontal="right"/>
    </xf>
    <xf numFmtId="167" fontId="1" fillId="11" borderId="56" xfId="0" applyNumberFormat="1" applyFont="1" applyFill="1" applyBorder="1" applyAlignment="1">
      <alignment horizontal="right"/>
    </xf>
    <xf numFmtId="167" fontId="1" fillId="11" borderId="75" xfId="0" applyNumberFormat="1" applyFont="1" applyFill="1" applyBorder="1" applyAlignment="1">
      <alignment horizontal="right"/>
    </xf>
    <xf numFmtId="167" fontId="1" fillId="11" borderId="75" xfId="1" applyNumberFormat="1" applyFont="1" applyFill="1" applyBorder="1" applyAlignment="1">
      <alignment horizontal="right"/>
    </xf>
    <xf numFmtId="167" fontId="1" fillId="11" borderId="102" xfId="1" applyNumberFormat="1" applyFont="1" applyFill="1" applyBorder="1" applyAlignment="1">
      <alignment horizontal="right"/>
    </xf>
    <xf numFmtId="167" fontId="0" fillId="2" borderId="35" xfId="0" applyNumberFormat="1" applyFill="1" applyBorder="1" applyAlignment="1" applyProtection="1">
      <alignment horizontal="right"/>
      <protection locked="0"/>
    </xf>
    <xf numFmtId="167" fontId="0" fillId="2" borderId="104" xfId="0" applyNumberFormat="1" applyFill="1" applyBorder="1" applyAlignment="1" applyProtection="1">
      <alignment horizontal="right"/>
      <protection locked="0"/>
    </xf>
    <xf numFmtId="167" fontId="0" fillId="2" borderId="105" xfId="0" applyNumberFormat="1" applyFill="1" applyBorder="1" applyAlignment="1" applyProtection="1">
      <alignment horizontal="right"/>
      <protection locked="0"/>
    </xf>
    <xf numFmtId="167" fontId="0" fillId="9" borderId="75" xfId="0" applyNumberFormat="1" applyFill="1" applyBorder="1" applyAlignment="1" applyProtection="1">
      <alignment horizontal="right"/>
      <protection locked="0"/>
    </xf>
    <xf numFmtId="167" fontId="0" fillId="3" borderId="101" xfId="0" applyNumberFormat="1" applyFill="1" applyBorder="1" applyAlignment="1">
      <alignment horizontal="right"/>
    </xf>
    <xf numFmtId="167" fontId="0" fillId="3" borderId="35" xfId="0" applyNumberFormat="1" applyFill="1" applyBorder="1" applyAlignment="1">
      <alignment horizontal="right"/>
    </xf>
    <xf numFmtId="0" fontId="0" fillId="7" borderId="57" xfId="0" applyFill="1" applyBorder="1" applyAlignment="1">
      <alignment horizontal="center"/>
    </xf>
    <xf numFmtId="0" fontId="0" fillId="7" borderId="0" xfId="0" applyFill="1" applyBorder="1" applyAlignment="1">
      <alignment horizontal="center"/>
    </xf>
    <xf numFmtId="0" fontId="0" fillId="7" borderId="78" xfId="0" applyFill="1" applyBorder="1" applyAlignment="1">
      <alignment horizontal="center"/>
    </xf>
    <xf numFmtId="0" fontId="0" fillId="7" borderId="71" xfId="0" applyFill="1" applyBorder="1" applyAlignment="1">
      <alignment horizontal="center"/>
    </xf>
    <xf numFmtId="0" fontId="0" fillId="7" borderId="97" xfId="0" applyFill="1" applyBorder="1" applyAlignment="1">
      <alignment horizontal="center"/>
    </xf>
    <xf numFmtId="0" fontId="0" fillId="7" borderId="61" xfId="0" applyFill="1" applyBorder="1" applyAlignment="1">
      <alignment horizontal="center"/>
    </xf>
    <xf numFmtId="167" fontId="0" fillId="10" borderId="85" xfId="0" applyNumberFormat="1" applyFill="1" applyBorder="1" applyAlignment="1" applyProtection="1">
      <alignment horizontal="right"/>
      <protection locked="0"/>
    </xf>
    <xf numFmtId="167" fontId="0" fillId="7" borderId="0" xfId="0" applyNumberFormat="1" applyFill="1" applyBorder="1" applyAlignment="1" applyProtection="1">
      <alignment horizontal="right"/>
      <protection locked="0"/>
    </xf>
    <xf numFmtId="167" fontId="0" fillId="0" borderId="0" xfId="0" applyNumberFormat="1" applyAlignment="1" applyProtection="1">
      <alignment horizontal="right"/>
      <protection locked="0"/>
    </xf>
    <xf numFmtId="167" fontId="0" fillId="0" borderId="0" xfId="0" applyNumberFormat="1" applyAlignment="1">
      <alignment horizontal="right"/>
    </xf>
    <xf numFmtId="167" fontId="0" fillId="2" borderId="106" xfId="0" applyNumberFormat="1" applyFill="1" applyBorder="1" applyAlignment="1" applyProtection="1">
      <alignment horizontal="right"/>
      <protection locked="0"/>
    </xf>
    <xf numFmtId="167" fontId="0" fillId="2" borderId="0" xfId="0" applyNumberFormat="1" applyFill="1" applyBorder="1" applyAlignment="1" applyProtection="1">
      <alignment horizontal="right"/>
      <protection locked="0"/>
    </xf>
    <xf numFmtId="0" fontId="0" fillId="0" borderId="0" xfId="0" applyAlignment="1">
      <alignment horizontal="right"/>
    </xf>
    <xf numFmtId="0" fontId="0" fillId="0" borderId="107" xfId="0" applyBorder="1" applyAlignment="1">
      <alignment horizontal="right"/>
    </xf>
    <xf numFmtId="0" fontId="0" fillId="7" borderId="108" xfId="0" applyFill="1" applyBorder="1" applyAlignment="1">
      <alignment horizontal="right"/>
    </xf>
    <xf numFmtId="167" fontId="0" fillId="2" borderId="0" xfId="0" applyNumberFormat="1" applyFill="1" applyBorder="1" applyAlignment="1">
      <alignment horizontal="right"/>
    </xf>
    <xf numFmtId="0" fontId="0" fillId="7" borderId="107" xfId="0" applyFill="1" applyBorder="1" applyAlignment="1">
      <alignment horizontal="right"/>
    </xf>
    <xf numFmtId="0" fontId="0" fillId="7" borderId="110" xfId="0" applyFill="1" applyBorder="1" applyAlignment="1">
      <alignment horizontal="right"/>
    </xf>
    <xf numFmtId="2" fontId="0" fillId="2" borderId="85" xfId="0" applyNumberFormat="1" applyFill="1" applyBorder="1" applyAlignment="1" applyProtection="1">
      <alignment horizontal="right"/>
      <protection locked="0"/>
    </xf>
    <xf numFmtId="2" fontId="0" fillId="2" borderId="0" xfId="0" applyNumberFormat="1" applyFill="1" applyBorder="1" applyAlignment="1" applyProtection="1">
      <alignment horizontal="right"/>
      <protection locked="0"/>
    </xf>
    <xf numFmtId="0" fontId="0" fillId="0" borderId="0" xfId="0" applyNumberFormat="1" applyFill="1" applyBorder="1" applyAlignment="1" applyProtection="1">
      <alignment horizontal="right"/>
      <protection locked="0"/>
    </xf>
    <xf numFmtId="0" fontId="0" fillId="0" borderId="0" xfId="0" applyFill="1" applyAlignment="1">
      <alignment horizontal="right"/>
    </xf>
    <xf numFmtId="0" fontId="0" fillId="7" borderId="85" xfId="0" applyFill="1" applyBorder="1" applyAlignment="1">
      <alignment horizontal="right"/>
    </xf>
    <xf numFmtId="0" fontId="0" fillId="7" borderId="0" xfId="0" applyFill="1" applyBorder="1" applyAlignment="1">
      <alignment horizontal="right"/>
    </xf>
    <xf numFmtId="3" fontId="0" fillId="2" borderId="106" xfId="0" applyNumberFormat="1" applyFill="1" applyBorder="1" applyAlignment="1" applyProtection="1">
      <alignment horizontal="right"/>
      <protection locked="0"/>
    </xf>
    <xf numFmtId="3" fontId="0" fillId="2" borderId="0" xfId="0" applyNumberFormat="1" applyFill="1" applyBorder="1" applyAlignment="1" applyProtection="1">
      <alignment horizontal="right"/>
      <protection locked="0"/>
    </xf>
    <xf numFmtId="3" fontId="0" fillId="0" borderId="0" xfId="0" applyNumberFormat="1" applyAlignment="1" applyProtection="1">
      <alignment horizontal="right"/>
      <protection locked="0"/>
    </xf>
    <xf numFmtId="3" fontId="0" fillId="0" borderId="0" xfId="0" applyNumberFormat="1" applyAlignment="1">
      <alignment horizontal="right"/>
    </xf>
    <xf numFmtId="0" fontId="0" fillId="0" borderId="0" xfId="0" applyAlignment="1" applyProtection="1">
      <alignment horizontal="right"/>
      <protection locked="0"/>
    </xf>
    <xf numFmtId="3" fontId="0" fillId="7" borderId="106" xfId="0" applyNumberFormat="1" applyFill="1" applyBorder="1" applyAlignment="1">
      <alignment horizontal="right"/>
    </xf>
    <xf numFmtId="3" fontId="0" fillId="7" borderId="0" xfId="0" applyNumberFormat="1" applyFill="1" applyBorder="1" applyAlignment="1">
      <alignment horizontal="right"/>
    </xf>
    <xf numFmtId="167" fontId="0" fillId="2" borderId="85" xfId="0" applyNumberFormat="1" applyFill="1" applyBorder="1" applyAlignment="1" applyProtection="1">
      <alignment horizontal="right"/>
      <protection locked="0"/>
    </xf>
    <xf numFmtId="0" fontId="0" fillId="7" borderId="106" xfId="0" applyFill="1" applyBorder="1" applyAlignment="1">
      <alignment horizontal="right"/>
    </xf>
    <xf numFmtId="164" fontId="0" fillId="2" borderId="79" xfId="0" applyNumberFormat="1" applyFill="1" applyBorder="1" applyAlignment="1" applyProtection="1">
      <alignment horizontal="right"/>
      <protection locked="0"/>
    </xf>
    <xf numFmtId="164" fontId="0" fillId="2" borderId="34" xfId="0" applyNumberFormat="1" applyFill="1" applyBorder="1" applyAlignment="1" applyProtection="1">
      <alignment horizontal="right"/>
      <protection locked="0"/>
    </xf>
    <xf numFmtId="164" fontId="0" fillId="0" borderId="0" xfId="0" applyNumberFormat="1" applyAlignment="1" applyProtection="1">
      <alignment horizontal="right"/>
      <protection locked="0"/>
    </xf>
    <xf numFmtId="0" fontId="0" fillId="2" borderId="84" xfId="0" applyFill="1" applyBorder="1" applyAlignment="1" applyProtection="1">
      <alignment horizontal="left"/>
      <protection locked="0"/>
    </xf>
    <xf numFmtId="0" fontId="0" fillId="2" borderId="68" xfId="0" applyFill="1" applyBorder="1" applyAlignment="1" applyProtection="1">
      <alignment horizontal="left"/>
      <protection locked="0"/>
    </xf>
    <xf numFmtId="0" fontId="0" fillId="2" borderId="35" xfId="0" applyFill="1" applyBorder="1" applyAlignment="1" applyProtection="1">
      <alignment horizontal="center"/>
      <protection locked="0"/>
    </xf>
    <xf numFmtId="0" fontId="0" fillId="2" borderId="37" xfId="0" applyFill="1" applyBorder="1" applyAlignment="1" applyProtection="1">
      <alignment horizontal="center"/>
      <protection locked="0"/>
    </xf>
    <xf numFmtId="3" fontId="0" fillId="2" borderId="35" xfId="0" applyNumberFormat="1" applyFill="1" applyBorder="1" applyAlignment="1" applyProtection="1">
      <alignment horizontal="center"/>
      <protection locked="0"/>
    </xf>
    <xf numFmtId="3" fontId="0" fillId="2" borderId="24" xfId="0" applyNumberFormat="1" applyFill="1" applyBorder="1" applyAlignment="1" applyProtection="1">
      <alignment horizontal="center"/>
      <protection locked="0"/>
    </xf>
    <xf numFmtId="0" fontId="0" fillId="2" borderId="104" xfId="0" applyFill="1" applyBorder="1" applyAlignment="1" applyProtection="1">
      <alignment horizontal="center"/>
      <protection locked="0"/>
    </xf>
    <xf numFmtId="0" fontId="0" fillId="2" borderId="64" xfId="0" applyFill="1" applyBorder="1" applyAlignment="1" applyProtection="1">
      <alignment horizontal="center"/>
      <protection locked="0"/>
    </xf>
    <xf numFmtId="3" fontId="0" fillId="2" borderId="104" xfId="0" applyNumberFormat="1" applyFill="1" applyBorder="1" applyAlignment="1" applyProtection="1">
      <alignment horizontal="center"/>
      <protection locked="0"/>
    </xf>
    <xf numFmtId="3" fontId="0" fillId="2" borderId="4" xfId="0" applyNumberFormat="1" applyFill="1" applyBorder="1" applyAlignment="1" applyProtection="1">
      <alignment horizontal="center"/>
      <protection locked="0"/>
    </xf>
    <xf numFmtId="3" fontId="0" fillId="2" borderId="62" xfId="0" applyNumberFormat="1" applyFill="1" applyBorder="1" applyAlignment="1" applyProtection="1">
      <alignment horizontal="center"/>
      <protection locked="0"/>
    </xf>
    <xf numFmtId="0" fontId="0" fillId="2" borderId="101" xfId="0" applyFill="1" applyBorder="1" applyAlignment="1" applyProtection="1">
      <alignment horizontal="center"/>
      <protection locked="0"/>
    </xf>
    <xf numFmtId="0" fontId="0" fillId="2" borderId="2" xfId="0" applyFill="1" applyBorder="1" applyAlignment="1" applyProtection="1">
      <alignment horizontal="center"/>
      <protection locked="0"/>
    </xf>
    <xf numFmtId="3" fontId="0" fillId="2" borderId="98" xfId="0" applyNumberFormat="1" applyFill="1" applyBorder="1" applyAlignment="1" applyProtection="1">
      <alignment horizontal="center"/>
      <protection locked="0"/>
    </xf>
    <xf numFmtId="3" fontId="0" fillId="2" borderId="58" xfId="0" applyNumberFormat="1" applyFill="1" applyBorder="1" applyAlignment="1" applyProtection="1">
      <alignment horizontal="center"/>
      <protection locked="0"/>
    </xf>
    <xf numFmtId="3" fontId="0" fillId="2" borderId="101" xfId="0" applyNumberFormat="1" applyFill="1" applyBorder="1" applyAlignment="1" applyProtection="1">
      <alignment horizontal="center"/>
      <protection locked="0"/>
    </xf>
    <xf numFmtId="3" fontId="0" fillId="2" borderId="6" xfId="0" applyNumberFormat="1" applyFill="1" applyBorder="1" applyAlignment="1" applyProtection="1">
      <alignment horizontal="center"/>
      <protection locked="0"/>
    </xf>
    <xf numFmtId="3" fontId="0" fillId="2" borderId="100" xfId="0" applyNumberFormat="1" applyFill="1" applyBorder="1" applyAlignment="1" applyProtection="1">
      <alignment horizontal="center"/>
      <protection locked="0"/>
    </xf>
    <xf numFmtId="167" fontId="1" fillId="11" borderId="103" xfId="0" applyNumberFormat="1" applyFont="1" applyFill="1" applyBorder="1" applyAlignment="1">
      <alignment horizontal="right" wrapText="1"/>
    </xf>
    <xf numFmtId="167" fontId="1" fillId="11" borderId="5" xfId="0" applyNumberFormat="1" applyFont="1" applyFill="1" applyBorder="1" applyAlignment="1">
      <alignment horizontal="right" wrapText="1"/>
    </xf>
    <xf numFmtId="167" fontId="1" fillId="11" borderId="52" xfId="0" applyNumberFormat="1" applyFont="1" applyFill="1" applyBorder="1" applyAlignment="1">
      <alignment horizontal="right" wrapText="1"/>
    </xf>
    <xf numFmtId="167" fontId="0" fillId="2" borderId="3" xfId="0" applyNumberFormat="1" applyFill="1" applyBorder="1" applyAlignment="1" applyProtection="1">
      <alignment horizontal="right"/>
      <protection locked="0"/>
    </xf>
    <xf numFmtId="167" fontId="0" fillId="2" borderId="4" xfId="0" applyNumberFormat="1" applyFill="1" applyBorder="1" applyAlignment="1" applyProtection="1">
      <alignment horizontal="right"/>
      <protection locked="0"/>
    </xf>
    <xf numFmtId="167" fontId="0" fillId="2" borderId="80" xfId="0" applyNumberFormat="1" applyFill="1" applyBorder="1" applyAlignment="1" applyProtection="1">
      <alignment horizontal="right"/>
      <protection locked="0"/>
    </xf>
    <xf numFmtId="167" fontId="0" fillId="2" borderId="101" xfId="0" applyNumberFormat="1" applyFill="1" applyBorder="1" applyAlignment="1" applyProtection="1">
      <alignment horizontal="right"/>
      <protection locked="0"/>
    </xf>
    <xf numFmtId="167" fontId="0" fillId="2" borderId="6" xfId="0" applyNumberFormat="1" applyFill="1" applyBorder="1" applyAlignment="1" applyProtection="1">
      <alignment horizontal="right"/>
      <protection locked="0"/>
    </xf>
    <xf numFmtId="167" fontId="0" fillId="2" borderId="98" xfId="0" applyNumberFormat="1" applyFill="1" applyBorder="1" applyAlignment="1" applyProtection="1">
      <alignment horizontal="right"/>
      <protection locked="0"/>
    </xf>
    <xf numFmtId="164" fontId="1" fillId="11" borderId="53" xfId="0" applyNumberFormat="1" applyFont="1" applyFill="1" applyBorder="1" applyAlignment="1">
      <alignment horizontal="right"/>
    </xf>
    <xf numFmtId="164" fontId="1" fillId="11" borderId="3" xfId="0" applyNumberFormat="1" applyFont="1" applyFill="1" applyBorder="1" applyAlignment="1">
      <alignment horizontal="right"/>
    </xf>
    <xf numFmtId="164" fontId="1" fillId="11" borderId="89" xfId="0" applyNumberFormat="1" applyFont="1" applyFill="1" applyBorder="1" applyAlignment="1">
      <alignment horizontal="right"/>
    </xf>
    <xf numFmtId="167" fontId="28" fillId="0" borderId="0" xfId="0" applyNumberFormat="1" applyFont="1" applyAlignment="1">
      <alignment vertical="top"/>
    </xf>
    <xf numFmtId="167" fontId="28" fillId="0" borderId="0" xfId="0" applyNumberFormat="1" applyFont="1" applyAlignment="1">
      <alignment horizontal="left" vertical="top" wrapText="1"/>
    </xf>
    <xf numFmtId="3" fontId="26" fillId="0" borderId="56" xfId="0" applyNumberFormat="1" applyFont="1" applyFill="1" applyBorder="1" applyAlignment="1">
      <alignment horizontal="center" vertical="top" wrapText="1"/>
    </xf>
    <xf numFmtId="3" fontId="26" fillId="0" borderId="39" xfId="0" applyNumberFormat="1" applyFont="1" applyFill="1" applyBorder="1" applyAlignment="1">
      <alignment horizontal="center" vertical="top" wrapText="1"/>
    </xf>
    <xf numFmtId="3" fontId="26" fillId="0" borderId="55" xfId="0" applyNumberFormat="1" applyFont="1" applyFill="1" applyBorder="1" applyAlignment="1">
      <alignment horizontal="center" vertical="top" wrapText="1"/>
    </xf>
    <xf numFmtId="0" fontId="30" fillId="0" borderId="0" xfId="0" applyFont="1"/>
    <xf numFmtId="0" fontId="29" fillId="0" borderId="0" xfId="0" applyFont="1" applyAlignment="1">
      <alignment horizontal="left" wrapText="1"/>
    </xf>
    <xf numFmtId="0" fontId="0" fillId="0" borderId="0" xfId="0" applyAlignment="1">
      <alignment horizontal="center"/>
    </xf>
    <xf numFmtId="0" fontId="11" fillId="0" borderId="0" xfId="0" applyFont="1" applyAlignment="1">
      <alignment horizontal="center"/>
    </xf>
    <xf numFmtId="0" fontId="12" fillId="0" borderId="0" xfId="0" applyFont="1" applyAlignment="1">
      <alignment horizontal="center"/>
    </xf>
    <xf numFmtId="170" fontId="12" fillId="0" borderId="0" xfId="0" applyNumberFormat="1" applyFont="1" applyFill="1" applyAlignment="1">
      <alignment horizontal="center"/>
    </xf>
    <xf numFmtId="0" fontId="11" fillId="0" borderId="0" xfId="0" applyFont="1" applyAlignment="1">
      <alignment horizontal="center" wrapText="1"/>
    </xf>
    <xf numFmtId="0" fontId="10" fillId="3" borderId="0" xfId="0" applyFont="1" applyFill="1" applyAlignment="1">
      <alignment horizontal="center"/>
    </xf>
    <xf numFmtId="0" fontId="8" fillId="0" borderId="0" xfId="0" applyFont="1" applyAlignment="1">
      <alignment horizontal="center"/>
    </xf>
    <xf numFmtId="0" fontId="9" fillId="0" borderId="59" xfId="0" applyFont="1" applyBorder="1" applyAlignment="1">
      <alignment horizontal="center"/>
    </xf>
    <xf numFmtId="0" fontId="9" fillId="0" borderId="1" xfId="0" applyFont="1" applyBorder="1" applyAlignment="1">
      <alignment horizontal="center"/>
    </xf>
    <xf numFmtId="0" fontId="9" fillId="0" borderId="60" xfId="0" applyFont="1" applyBorder="1" applyAlignment="1">
      <alignment horizontal="center"/>
    </xf>
    <xf numFmtId="0" fontId="0" fillId="0" borderId="0" xfId="0" applyFill="1" applyBorder="1" applyAlignment="1" applyProtection="1">
      <alignment horizontal="left"/>
      <protection locked="0"/>
    </xf>
    <xf numFmtId="0" fontId="0" fillId="2" borderId="75" xfId="0" applyFill="1" applyBorder="1" applyAlignment="1" applyProtection="1">
      <alignment horizontal="left"/>
      <protection locked="0"/>
    </xf>
    <xf numFmtId="0" fontId="0" fillId="2" borderId="76" xfId="0" applyFill="1" applyBorder="1" applyAlignment="1" applyProtection="1">
      <alignment horizontal="left"/>
      <protection locked="0"/>
    </xf>
    <xf numFmtId="9" fontId="0" fillId="5" borderId="0" xfId="0" applyNumberFormat="1" applyFill="1" applyBorder="1" applyAlignment="1" applyProtection="1">
      <alignment horizontal="center"/>
      <protection locked="0"/>
    </xf>
    <xf numFmtId="0" fontId="0" fillId="0" borderId="24" xfId="0" applyBorder="1" applyAlignment="1">
      <alignment horizontal="left" wrapText="1"/>
    </xf>
    <xf numFmtId="0" fontId="0" fillId="0" borderId="37" xfId="0" applyBorder="1" applyAlignment="1">
      <alignment horizontal="left" wrapText="1"/>
    </xf>
    <xf numFmtId="0" fontId="0" fillId="0" borderId="76" xfId="0" applyBorder="1" applyAlignment="1">
      <alignment horizontal="left" wrapText="1"/>
    </xf>
    <xf numFmtId="0" fontId="1" fillId="11" borderId="75" xfId="0" applyFont="1" applyFill="1" applyBorder="1" applyAlignment="1">
      <alignment horizontal="left"/>
    </xf>
    <xf numFmtId="0" fontId="1" fillId="11" borderId="76" xfId="0" applyFont="1" applyFill="1" applyBorder="1" applyAlignment="1">
      <alignment horizontal="left"/>
    </xf>
    <xf numFmtId="3" fontId="0" fillId="5" borderId="0" xfId="0" applyNumberFormat="1" applyFill="1" applyBorder="1" applyAlignment="1" applyProtection="1">
      <alignment horizontal="center" wrapText="1"/>
      <protection locked="0"/>
    </xf>
    <xf numFmtId="0" fontId="0" fillId="0" borderId="0" xfId="0" applyFill="1" applyBorder="1" applyAlignment="1" applyProtection="1">
      <alignment wrapText="1"/>
      <protection locked="0"/>
    </xf>
    <xf numFmtId="0" fontId="0" fillId="0" borderId="0" xfId="0" applyFill="1" applyBorder="1" applyAlignment="1" applyProtection="1">
      <protection locked="0"/>
    </xf>
    <xf numFmtId="0" fontId="0" fillId="0" borderId="0" xfId="0" applyFill="1" applyBorder="1" applyAlignment="1" applyProtection="1">
      <alignment horizontal="center"/>
      <protection locked="0"/>
    </xf>
    <xf numFmtId="9" fontId="1" fillId="11" borderId="75" xfId="0" applyNumberFormat="1" applyFont="1" applyFill="1" applyBorder="1" applyAlignment="1">
      <alignment horizontal="center"/>
    </xf>
    <xf numFmtId="9" fontId="1" fillId="11" borderId="76" xfId="0" applyNumberFormat="1" applyFont="1" applyFill="1" applyBorder="1" applyAlignment="1">
      <alignment horizontal="center"/>
    </xf>
    <xf numFmtId="9" fontId="1" fillId="11" borderId="109" xfId="0" applyNumberFormat="1" applyFont="1" applyFill="1" applyBorder="1" applyAlignment="1">
      <alignment horizontal="center"/>
    </xf>
    <xf numFmtId="9" fontId="1" fillId="11" borderId="90" xfId="0" applyNumberFormat="1" applyFont="1" applyFill="1" applyBorder="1" applyAlignment="1">
      <alignment horizontal="center"/>
    </xf>
    <xf numFmtId="3" fontId="0" fillId="2" borderId="102" xfId="0" applyNumberFormat="1" applyFill="1" applyBorder="1" applyAlignment="1" applyProtection="1">
      <alignment horizontal="center" wrapText="1"/>
      <protection locked="0"/>
    </xf>
    <xf numFmtId="3" fontId="0" fillId="2" borderId="84" xfId="0" applyNumberFormat="1" applyFill="1" applyBorder="1" applyAlignment="1" applyProtection="1">
      <alignment horizontal="center" wrapText="1"/>
      <protection locked="0"/>
    </xf>
    <xf numFmtId="0" fontId="0" fillId="0" borderId="0" xfId="0" applyFill="1" applyBorder="1" applyAlignment="1">
      <alignment horizontal="center"/>
    </xf>
    <xf numFmtId="0" fontId="9" fillId="0" borderId="69" xfId="0" applyFont="1" applyBorder="1" applyAlignment="1">
      <alignment horizontal="left"/>
    </xf>
    <xf numFmtId="0" fontId="9" fillId="0" borderId="2" xfId="0" applyFont="1" applyBorder="1" applyAlignment="1">
      <alignment horizontal="left"/>
    </xf>
    <xf numFmtId="0" fontId="9" fillId="0" borderId="68" xfId="0" applyFont="1" applyBorder="1" applyAlignment="1">
      <alignment horizontal="left"/>
    </xf>
    <xf numFmtId="0" fontId="0" fillId="0" borderId="24" xfId="0" applyBorder="1" applyAlignment="1">
      <alignment horizontal="left"/>
    </xf>
    <xf numFmtId="0" fontId="0" fillId="0" borderId="37" xfId="0" applyBorder="1" applyAlignment="1">
      <alignment horizontal="left"/>
    </xf>
    <xf numFmtId="0" fontId="0" fillId="0" borderId="76" xfId="0" applyBorder="1" applyAlignment="1">
      <alignment horizontal="left"/>
    </xf>
    <xf numFmtId="0" fontId="0" fillId="2" borderId="85" xfId="0" applyFill="1" applyBorder="1" applyAlignment="1" applyProtection="1">
      <alignment horizontal="left"/>
      <protection locked="0"/>
    </xf>
    <xf numFmtId="0" fontId="1" fillId="0" borderId="0" xfId="0" applyFont="1" applyFill="1" applyBorder="1" applyAlignment="1">
      <alignment horizontal="center"/>
    </xf>
    <xf numFmtId="0" fontId="1" fillId="0" borderId="72" xfId="0" applyFont="1" applyBorder="1" applyAlignment="1">
      <alignment horizontal="center"/>
    </xf>
    <xf numFmtId="0" fontId="0" fillId="2" borderId="75" xfId="0" applyFill="1" applyBorder="1" applyAlignment="1" applyProtection="1">
      <alignment wrapText="1"/>
      <protection locked="0"/>
    </xf>
    <xf numFmtId="0" fontId="0" fillId="2" borderId="76" xfId="0" applyFill="1" applyBorder="1" applyAlignment="1" applyProtection="1">
      <alignment wrapText="1"/>
      <protection locked="0"/>
    </xf>
    <xf numFmtId="9" fontId="0" fillId="2" borderId="75" xfId="0" applyNumberFormat="1" applyFill="1" applyBorder="1" applyAlignment="1" applyProtection="1">
      <alignment horizontal="center"/>
      <protection locked="0"/>
    </xf>
    <xf numFmtId="9" fontId="0" fillId="2" borderId="76" xfId="0" applyNumberFormat="1" applyFill="1" applyBorder="1" applyAlignment="1" applyProtection="1">
      <alignment horizontal="center"/>
      <protection locked="0"/>
    </xf>
    <xf numFmtId="9" fontId="0" fillId="2" borderId="109" xfId="0" applyNumberFormat="1" applyFill="1" applyBorder="1" applyAlignment="1" applyProtection="1">
      <alignment horizontal="center"/>
      <protection locked="0"/>
    </xf>
    <xf numFmtId="9" fontId="0" fillId="2" borderId="90" xfId="0" applyNumberFormat="1" applyFill="1" applyBorder="1" applyAlignment="1" applyProtection="1">
      <alignment horizontal="center"/>
      <protection locked="0"/>
    </xf>
    <xf numFmtId="0" fontId="1" fillId="11" borderId="102" xfId="0" applyFont="1" applyFill="1" applyBorder="1" applyAlignment="1">
      <alignment horizontal="left"/>
    </xf>
    <xf numFmtId="0" fontId="1" fillId="11" borderId="84" xfId="0" applyFont="1" applyFill="1" applyBorder="1" applyAlignment="1">
      <alignment horizontal="left"/>
    </xf>
    <xf numFmtId="0" fontId="0" fillId="0" borderId="24" xfId="0" applyFill="1" applyBorder="1" applyAlignment="1">
      <alignment horizontal="left"/>
    </xf>
    <xf numFmtId="0" fontId="0" fillId="0" borderId="37" xfId="0" applyFill="1" applyBorder="1" applyAlignment="1">
      <alignment horizontal="left"/>
    </xf>
    <xf numFmtId="0" fontId="0" fillId="0" borderId="76" xfId="0" applyFill="1" applyBorder="1" applyAlignment="1">
      <alignment horizontal="left"/>
    </xf>
    <xf numFmtId="0" fontId="1" fillId="0" borderId="86" xfId="0" applyFont="1" applyBorder="1" applyAlignment="1">
      <alignment horizontal="center"/>
    </xf>
    <xf numFmtId="0" fontId="1" fillId="0" borderId="107" xfId="0" applyFont="1" applyBorder="1" applyAlignment="1">
      <alignment horizontal="center"/>
    </xf>
    <xf numFmtId="0" fontId="1" fillId="11" borderId="85" xfId="0" applyFont="1" applyFill="1" applyBorder="1" applyAlignment="1">
      <alignment horizontal="left"/>
    </xf>
    <xf numFmtId="0" fontId="1" fillId="0" borderId="95" xfId="0" applyFont="1" applyBorder="1" applyAlignment="1">
      <alignment horizontal="left"/>
    </xf>
    <xf numFmtId="0" fontId="1" fillId="0" borderId="91" xfId="0" applyFont="1" applyBorder="1" applyAlignment="1">
      <alignment horizontal="left"/>
    </xf>
    <xf numFmtId="0" fontId="1" fillId="0" borderId="74" xfId="0" applyFont="1" applyBorder="1" applyAlignment="1">
      <alignment horizontal="left"/>
    </xf>
    <xf numFmtId="0" fontId="0" fillId="2" borderId="111" xfId="0" applyFill="1" applyBorder="1" applyAlignment="1" applyProtection="1">
      <alignment horizontal="left"/>
      <protection locked="0"/>
    </xf>
    <xf numFmtId="0" fontId="0" fillId="2" borderId="78" xfId="0" applyFill="1" applyBorder="1" applyAlignment="1" applyProtection="1">
      <alignment horizontal="left"/>
      <protection locked="0"/>
    </xf>
    <xf numFmtId="3" fontId="0" fillId="2" borderId="75" xfId="0" applyNumberFormat="1" applyFill="1" applyBorder="1" applyAlignment="1" applyProtection="1">
      <alignment horizontal="center"/>
      <protection locked="0"/>
    </xf>
    <xf numFmtId="3" fontId="0" fillId="2" borderId="76" xfId="0" applyNumberFormat="1" applyFill="1" applyBorder="1" applyAlignment="1" applyProtection="1">
      <alignment horizontal="center"/>
      <protection locked="0"/>
    </xf>
    <xf numFmtId="3" fontId="0" fillId="2" borderId="75" xfId="0" applyNumberFormat="1" applyFill="1" applyBorder="1" applyAlignment="1" applyProtection="1">
      <protection locked="0"/>
    </xf>
    <xf numFmtId="3" fontId="0" fillId="2" borderId="76" xfId="0" applyNumberFormat="1" applyFill="1" applyBorder="1" applyAlignment="1" applyProtection="1">
      <protection locked="0"/>
    </xf>
    <xf numFmtId="0" fontId="0" fillId="2" borderId="75" xfId="0" applyFill="1" applyBorder="1" applyAlignment="1" applyProtection="1">
      <protection locked="0"/>
    </xf>
    <xf numFmtId="0" fontId="0" fillId="2" borderId="76" xfId="0" applyFill="1" applyBorder="1" applyAlignment="1" applyProtection="1">
      <protection locked="0"/>
    </xf>
    <xf numFmtId="3" fontId="1" fillId="11" borderId="75" xfId="0" applyNumberFormat="1" applyFont="1" applyFill="1" applyBorder="1" applyAlignment="1">
      <alignment horizontal="center"/>
    </xf>
    <xf numFmtId="3" fontId="1" fillId="11" borderId="76" xfId="0" applyNumberFormat="1" applyFont="1" applyFill="1" applyBorder="1" applyAlignment="1">
      <alignment horizontal="center"/>
    </xf>
    <xf numFmtId="3" fontId="1" fillId="11" borderId="75" xfId="0" applyNumberFormat="1" applyFont="1" applyFill="1" applyBorder="1" applyAlignment="1">
      <alignment horizontal="left"/>
    </xf>
    <xf numFmtId="3" fontId="1" fillId="11" borderId="76" xfId="0" applyNumberFormat="1" applyFont="1" applyFill="1" applyBorder="1" applyAlignment="1">
      <alignment horizontal="left"/>
    </xf>
    <xf numFmtId="0" fontId="1" fillId="11" borderId="75" xfId="0" applyFont="1" applyFill="1" applyBorder="1" applyAlignment="1">
      <alignment horizontal="left" wrapText="1"/>
    </xf>
    <xf numFmtId="0" fontId="1" fillId="11" borderId="76" xfId="0" applyFont="1" applyFill="1" applyBorder="1" applyAlignment="1">
      <alignment horizontal="left" wrapText="1"/>
    </xf>
    <xf numFmtId="0" fontId="1" fillId="11" borderId="102" xfId="0" applyFont="1" applyFill="1" applyBorder="1" applyAlignment="1">
      <alignment horizontal="center" wrapText="1"/>
    </xf>
    <xf numFmtId="0" fontId="1" fillId="11" borderId="84" xfId="0" applyFont="1" applyFill="1" applyBorder="1" applyAlignment="1">
      <alignment horizontal="center" wrapText="1"/>
    </xf>
    <xf numFmtId="0" fontId="0" fillId="0" borderId="62" xfId="0" applyFill="1" applyBorder="1" applyAlignment="1">
      <alignment horizontal="left"/>
    </xf>
    <xf numFmtId="0" fontId="0" fillId="0" borderId="64" xfId="0" applyFill="1" applyBorder="1" applyAlignment="1">
      <alignment horizontal="left"/>
    </xf>
    <xf numFmtId="0" fontId="0" fillId="0" borderId="84" xfId="0" applyFill="1" applyBorder="1" applyAlignment="1">
      <alignment horizontal="left"/>
    </xf>
    <xf numFmtId="0" fontId="0" fillId="0" borderId="24" xfId="0" applyBorder="1" applyAlignment="1">
      <alignment horizontal="left" indent="2"/>
    </xf>
    <xf numFmtId="0" fontId="0" fillId="0" borderId="37" xfId="0" applyBorder="1" applyAlignment="1">
      <alignment horizontal="left" indent="2"/>
    </xf>
    <xf numFmtId="0" fontId="0" fillId="0" borderId="76" xfId="0" applyBorder="1" applyAlignment="1">
      <alignment horizontal="left" indent="2"/>
    </xf>
    <xf numFmtId="0" fontId="0" fillId="0" borderId="63" xfId="0" applyBorder="1" applyAlignment="1">
      <alignment horizontal="left"/>
    </xf>
    <xf numFmtId="0" fontId="0" fillId="0" borderId="57" xfId="0" applyBorder="1" applyAlignment="1">
      <alignment horizontal="left"/>
    </xf>
    <xf numFmtId="0" fontId="0" fillId="0" borderId="90" xfId="0" applyBorder="1" applyAlignment="1">
      <alignment horizontal="left"/>
    </xf>
    <xf numFmtId="0" fontId="0" fillId="0" borderId="62" xfId="0" applyBorder="1" applyAlignment="1">
      <alignment horizontal="left"/>
    </xf>
    <xf numFmtId="0" fontId="0" fillId="0" borderId="64" xfId="0" applyBorder="1" applyAlignment="1">
      <alignment horizontal="left"/>
    </xf>
    <xf numFmtId="0" fontId="0" fillId="0" borderId="84" xfId="0" applyBorder="1" applyAlignment="1">
      <alignment horizontal="left"/>
    </xf>
    <xf numFmtId="0" fontId="9" fillId="0" borderId="69" xfId="0" applyFont="1" applyBorder="1" applyAlignment="1"/>
    <xf numFmtId="0" fontId="9" fillId="0" borderId="2" xfId="0" applyFont="1" applyBorder="1" applyAlignment="1"/>
    <xf numFmtId="0" fontId="9" fillId="0" borderId="68" xfId="0" applyFont="1" applyBorder="1" applyAlignment="1"/>
    <xf numFmtId="0" fontId="9" fillId="0" borderId="56" xfId="0" applyFont="1" applyBorder="1" applyAlignment="1">
      <alignment horizontal="left"/>
    </xf>
    <xf numFmtId="0" fontId="9" fillId="0" borderId="39" xfId="0" applyFont="1" applyBorder="1" applyAlignment="1">
      <alignment horizontal="left"/>
    </xf>
    <xf numFmtId="0" fontId="1" fillId="0" borderId="56" xfId="0" applyFont="1" applyBorder="1" applyAlignment="1">
      <alignment horizontal="center"/>
    </xf>
    <xf numFmtId="0" fontId="1" fillId="0" borderId="55" xfId="0" applyFont="1" applyBorder="1" applyAlignment="1">
      <alignment horizontal="center"/>
    </xf>
    <xf numFmtId="0" fontId="1" fillId="0" borderId="75" xfId="0" applyFont="1" applyBorder="1" applyAlignment="1">
      <alignment horizontal="center"/>
    </xf>
    <xf numFmtId="0" fontId="1" fillId="0" borderId="76" xfId="0" applyFont="1" applyBorder="1" applyAlignment="1">
      <alignment horizontal="center"/>
    </xf>
    <xf numFmtId="0" fontId="9" fillId="5" borderId="56" xfId="0" applyFont="1" applyFill="1" applyBorder="1" applyAlignment="1">
      <alignment horizontal="left" wrapText="1"/>
    </xf>
    <xf numFmtId="0" fontId="9" fillId="5" borderId="55" xfId="0" applyFont="1" applyFill="1" applyBorder="1" applyAlignment="1">
      <alignment horizontal="left" wrapText="1"/>
    </xf>
    <xf numFmtId="0" fontId="0" fillId="0" borderId="69" xfId="0" quotePrefix="1" applyBorder="1" applyAlignment="1">
      <alignment horizontal="center" wrapText="1"/>
    </xf>
    <xf numFmtId="0" fontId="0" fillId="0" borderId="68" xfId="0" quotePrefix="1" applyBorder="1" applyAlignment="1">
      <alignment horizontal="center" wrapText="1"/>
    </xf>
    <xf numFmtId="0" fontId="1" fillId="3" borderId="0" xfId="0" applyFont="1" applyFill="1" applyBorder="1" applyAlignment="1">
      <alignment horizontal="center"/>
    </xf>
    <xf numFmtId="0" fontId="8" fillId="0" borderId="0" xfId="0" applyFont="1" applyBorder="1" applyAlignment="1">
      <alignment horizontal="center" wrapText="1"/>
    </xf>
    <xf numFmtId="0" fontId="1" fillId="0" borderId="73" xfId="0" applyFont="1" applyBorder="1" applyAlignment="1">
      <alignment horizontal="center"/>
    </xf>
    <xf numFmtId="0" fontId="1" fillId="0" borderId="91" xfId="0" applyFont="1" applyBorder="1" applyAlignment="1">
      <alignment horizontal="center"/>
    </xf>
    <xf numFmtId="0" fontId="1" fillId="0" borderId="74" xfId="0" applyFont="1" applyBorder="1" applyAlignment="1">
      <alignment horizontal="center"/>
    </xf>
    <xf numFmtId="0" fontId="0" fillId="0" borderId="56" xfId="0" quotePrefix="1" applyBorder="1" applyAlignment="1">
      <alignment horizontal="center" wrapText="1"/>
    </xf>
    <xf numFmtId="0" fontId="0" fillId="0" borderId="55" xfId="0" quotePrefix="1" applyBorder="1" applyAlignment="1">
      <alignment horizontal="center" wrapText="1"/>
    </xf>
    <xf numFmtId="0" fontId="0" fillId="0" borderId="56" xfId="0" applyBorder="1" applyAlignment="1">
      <alignment horizontal="center" wrapText="1"/>
    </xf>
    <xf numFmtId="0" fontId="0" fillId="0" borderId="55" xfId="0" applyBorder="1" applyAlignment="1">
      <alignment horizontal="center" wrapText="1"/>
    </xf>
    <xf numFmtId="0" fontId="0" fillId="0" borderId="39" xfId="0" applyBorder="1" applyAlignment="1">
      <alignment horizontal="center" wrapText="1"/>
    </xf>
    <xf numFmtId="0" fontId="0" fillId="0" borderId="69" xfId="0" applyBorder="1" applyAlignment="1">
      <alignment horizontal="center" wrapText="1"/>
    </xf>
    <xf numFmtId="0" fontId="0" fillId="0" borderId="68" xfId="0" applyBorder="1" applyAlignment="1">
      <alignment horizontal="center" wrapText="1"/>
    </xf>
    <xf numFmtId="0" fontId="0" fillId="0" borderId="2" xfId="0" applyBorder="1" applyAlignment="1">
      <alignment horizontal="center" wrapText="1"/>
    </xf>
    <xf numFmtId="0" fontId="1" fillId="0" borderId="69" xfId="0" applyFont="1" applyBorder="1" applyAlignment="1">
      <alignment horizontal="center"/>
    </xf>
    <xf numFmtId="0" fontId="1" fillId="0" borderId="2" xfId="0" applyFont="1" applyBorder="1" applyAlignment="1">
      <alignment horizontal="center"/>
    </xf>
    <xf numFmtId="0" fontId="1" fillId="0" borderId="68" xfId="0" applyFont="1" applyBorder="1" applyAlignment="1">
      <alignment horizontal="center"/>
    </xf>
    <xf numFmtId="0" fontId="1" fillId="0" borderId="0" xfId="0" applyFont="1" applyBorder="1" applyAlignment="1">
      <alignment horizontal="center"/>
    </xf>
    <xf numFmtId="0" fontId="0" fillId="0" borderId="0" xfId="0" applyBorder="1" applyAlignment="1">
      <alignment horizontal="center"/>
    </xf>
    <xf numFmtId="0" fontId="9" fillId="0" borderId="67" xfId="0" applyFont="1" applyBorder="1" applyAlignment="1">
      <alignment horizontal="left" vertical="center" wrapText="1"/>
    </xf>
    <xf numFmtId="0" fontId="9" fillId="0" borderId="0" xfId="0" applyFont="1" applyBorder="1" applyAlignment="1">
      <alignment horizontal="left" vertical="center" wrapText="1"/>
    </xf>
    <xf numFmtId="0" fontId="9" fillId="0" borderId="56" xfId="0" applyFont="1" applyBorder="1" applyAlignment="1">
      <alignment horizontal="left" vertical="center" wrapText="1"/>
    </xf>
    <xf numFmtId="0" fontId="9" fillId="0" borderId="39" xfId="0" applyFont="1" applyBorder="1" applyAlignment="1">
      <alignment horizontal="left" vertical="center" wrapText="1"/>
    </xf>
    <xf numFmtId="0" fontId="9" fillId="0" borderId="67" xfId="0" applyFont="1" applyBorder="1" applyAlignment="1">
      <alignment horizontal="left" vertical="center"/>
    </xf>
    <xf numFmtId="0" fontId="9" fillId="0" borderId="0" xfId="0" applyFont="1" applyBorder="1" applyAlignment="1">
      <alignment horizontal="left" vertical="center"/>
    </xf>
    <xf numFmtId="0" fontId="9" fillId="0" borderId="56" xfId="0" applyFont="1" applyBorder="1" applyAlignment="1">
      <alignment horizontal="left" vertical="center"/>
    </xf>
    <xf numFmtId="0" fontId="9" fillId="0" borderId="39" xfId="0" applyFont="1" applyBorder="1" applyAlignment="1">
      <alignment horizontal="left" vertical="center"/>
    </xf>
    <xf numFmtId="0" fontId="1" fillId="0" borderId="69" xfId="0" applyFont="1" applyFill="1" applyBorder="1" applyAlignment="1">
      <alignment horizontal="center"/>
    </xf>
    <xf numFmtId="0" fontId="1" fillId="0" borderId="2" xfId="0" applyFont="1" applyFill="1" applyBorder="1" applyAlignment="1">
      <alignment horizontal="center"/>
    </xf>
    <xf numFmtId="0" fontId="1" fillId="0" borderId="68" xfId="0" applyFont="1" applyFill="1" applyBorder="1" applyAlignment="1">
      <alignment horizontal="center"/>
    </xf>
    <xf numFmtId="0" fontId="9" fillId="0" borderId="55" xfId="0" applyFont="1" applyBorder="1" applyAlignment="1">
      <alignment horizontal="left"/>
    </xf>
    <xf numFmtId="1" fontId="0" fillId="0" borderId="0" xfId="0" applyNumberFormat="1" applyFill="1" applyBorder="1" applyAlignment="1">
      <alignment horizontal="center"/>
    </xf>
    <xf numFmtId="0" fontId="0" fillId="0" borderId="0" xfId="0" applyFill="1" applyBorder="1" applyAlignment="1">
      <alignment horizontal="center" vertical="top"/>
    </xf>
    <xf numFmtId="0" fontId="0" fillId="5" borderId="0" xfId="0" applyFill="1" applyBorder="1" applyAlignment="1">
      <alignment horizontal="center"/>
    </xf>
    <xf numFmtId="0" fontId="0" fillId="0" borderId="0" xfId="0" applyBorder="1" applyAlignment="1" applyProtection="1">
      <alignment horizontal="center"/>
      <protection locked="0"/>
    </xf>
    <xf numFmtId="0" fontId="27" fillId="0" borderId="0" xfId="0" applyFont="1" applyBorder="1" applyAlignment="1">
      <alignment horizontal="center" vertical="center" wrapText="1"/>
    </xf>
    <xf numFmtId="0" fontId="10" fillId="0" borderId="0" xfId="0" applyFont="1" applyBorder="1" applyAlignment="1">
      <alignment horizontal="center"/>
    </xf>
    <xf numFmtId="0" fontId="1" fillId="0" borderId="70" xfId="0" applyFont="1" applyBorder="1" applyAlignment="1">
      <alignment horizontal="center"/>
    </xf>
    <xf numFmtId="0" fontId="9" fillId="0" borderId="69" xfId="0" applyFont="1" applyBorder="1" applyAlignment="1">
      <alignment horizontal="left" wrapText="1"/>
    </xf>
    <xf numFmtId="0" fontId="9" fillId="0" borderId="68" xfId="0" applyFont="1" applyBorder="1" applyAlignment="1">
      <alignment horizontal="left" wrapText="1"/>
    </xf>
    <xf numFmtId="0" fontId="27" fillId="0" borderId="70" xfId="0" applyFont="1" applyBorder="1" applyAlignment="1">
      <alignment horizontal="center" vertical="center" wrapText="1"/>
    </xf>
    <xf numFmtId="0" fontId="9" fillId="0" borderId="70" xfId="0" applyFont="1" applyBorder="1" applyAlignment="1">
      <alignment horizontal="center" wrapText="1"/>
    </xf>
    <xf numFmtId="0" fontId="9" fillId="0" borderId="70" xfId="0" applyFont="1" applyBorder="1" applyAlignment="1">
      <alignment horizontal="center"/>
    </xf>
    <xf numFmtId="0" fontId="27" fillId="0" borderId="70" xfId="0" applyFont="1" applyBorder="1" applyAlignment="1">
      <alignment horizontal="center" wrapText="1"/>
    </xf>
    <xf numFmtId="0" fontId="1" fillId="11" borderId="75" xfId="0" applyFont="1" applyFill="1" applyBorder="1" applyAlignment="1">
      <alignment horizontal="center"/>
    </xf>
    <xf numFmtId="0" fontId="1" fillId="11" borderId="76" xfId="0" applyFont="1" applyFill="1" applyBorder="1" applyAlignment="1">
      <alignment horizontal="center"/>
    </xf>
    <xf numFmtId="0" fontId="0" fillId="2" borderId="75" xfId="0" applyFill="1" applyBorder="1" applyAlignment="1" applyProtection="1">
      <alignment horizontal="center"/>
      <protection locked="0"/>
    </xf>
    <xf numFmtId="0" fontId="0" fillId="2" borderId="76" xfId="0" applyFill="1" applyBorder="1" applyAlignment="1" applyProtection="1">
      <alignment horizontal="center"/>
      <protection locked="0"/>
    </xf>
    <xf numFmtId="0" fontId="1" fillId="0" borderId="22" xfId="0" applyFont="1" applyBorder="1" applyAlignment="1">
      <alignment horizontal="center"/>
    </xf>
    <xf numFmtId="0" fontId="1" fillId="0" borderId="9" xfId="0" applyFont="1" applyBorder="1" applyAlignment="1">
      <alignment horizontal="center"/>
    </xf>
    <xf numFmtId="0" fontId="1" fillId="0" borderId="6" xfId="0" applyFont="1" applyBorder="1" applyAlignment="1">
      <alignment horizontal="center"/>
    </xf>
    <xf numFmtId="0" fontId="1" fillId="0" borderId="10" xfId="0" applyFont="1" applyBorder="1" applyAlignment="1">
      <alignment horizontal="center"/>
    </xf>
    <xf numFmtId="0" fontId="1" fillId="3" borderId="0" xfId="0" applyFont="1" applyFill="1" applyAlignment="1">
      <alignment horizontal="center"/>
    </xf>
    <xf numFmtId="0" fontId="1" fillId="0" borderId="31" xfId="0" applyFont="1" applyBorder="1" applyAlignment="1">
      <alignment horizontal="center"/>
    </xf>
    <xf numFmtId="0" fontId="1" fillId="0" borderId="30" xfId="0" applyFont="1" applyBorder="1" applyAlignment="1">
      <alignment horizontal="center"/>
    </xf>
    <xf numFmtId="0" fontId="9" fillId="0" borderId="41" xfId="0" applyFont="1" applyBorder="1" applyAlignment="1">
      <alignment horizontal="center"/>
    </xf>
    <xf numFmtId="0" fontId="9" fillId="0" borderId="42" xfId="0" applyFont="1" applyBorder="1" applyAlignment="1">
      <alignment horizontal="center"/>
    </xf>
    <xf numFmtId="0" fontId="9" fillId="0" borderId="18" xfId="0" applyFont="1" applyBorder="1" applyAlignment="1">
      <alignment horizontal="center"/>
    </xf>
    <xf numFmtId="0" fontId="9" fillId="0" borderId="19" xfId="0" applyFont="1" applyBorder="1" applyAlignment="1">
      <alignment horizontal="center"/>
    </xf>
    <xf numFmtId="0" fontId="9" fillId="0" borderId="22" xfId="0" applyFont="1" applyBorder="1" applyAlignment="1">
      <alignment horizontal="center"/>
    </xf>
    <xf numFmtId="0" fontId="9" fillId="0" borderId="2" xfId="0" applyFont="1" applyBorder="1" applyAlignment="1">
      <alignment horizontal="center"/>
    </xf>
    <xf numFmtId="0" fontId="9" fillId="0" borderId="21" xfId="0" applyFont="1" applyBorder="1" applyAlignment="1">
      <alignment horizontal="center"/>
    </xf>
    <xf numFmtId="0" fontId="1" fillId="0" borderId="23" xfId="0" applyFont="1" applyBorder="1" applyAlignment="1">
      <alignment horizontal="center"/>
    </xf>
    <xf numFmtId="0" fontId="1" fillId="0" borderId="20" xfId="0" applyFont="1" applyBorder="1" applyAlignment="1">
      <alignment horizontal="center"/>
    </xf>
    <xf numFmtId="0" fontId="1" fillId="3" borderId="46" xfId="0" applyFont="1" applyFill="1" applyBorder="1" applyAlignment="1">
      <alignment horizontal="center"/>
    </xf>
    <xf numFmtId="0" fontId="1" fillId="3" borderId="47" xfId="0" applyFont="1" applyFill="1" applyBorder="1" applyAlignment="1">
      <alignment horizontal="center"/>
    </xf>
    <xf numFmtId="0" fontId="1" fillId="3" borderId="43" xfId="0" applyFont="1" applyFill="1" applyBorder="1" applyAlignment="1">
      <alignment horizontal="center"/>
    </xf>
    <xf numFmtId="0" fontId="1" fillId="0" borderId="45" xfId="0" applyFont="1" applyBorder="1" applyAlignment="1">
      <alignment horizontal="center"/>
    </xf>
    <xf numFmtId="0" fontId="9" fillId="0" borderId="48" xfId="0" applyFont="1" applyBorder="1" applyAlignment="1">
      <alignment horizontal="center"/>
    </xf>
    <xf numFmtId="0" fontId="9" fillId="0" borderId="69" xfId="0" applyFont="1" applyFill="1" applyBorder="1" applyAlignment="1"/>
    <xf numFmtId="0" fontId="9" fillId="0" borderId="101" xfId="0" applyFont="1" applyFill="1" applyBorder="1" applyAlignment="1"/>
    <xf numFmtId="0" fontId="9" fillId="0" borderId="75" xfId="0" applyFont="1" applyBorder="1" applyAlignment="1">
      <alignment horizontal="left"/>
    </xf>
    <xf numFmtId="0" fontId="9" fillId="0" borderId="35" xfId="0" applyFont="1" applyBorder="1" applyAlignment="1">
      <alignment horizontal="left"/>
    </xf>
    <xf numFmtId="0" fontId="9" fillId="0" borderId="56" xfId="0" applyFont="1" applyFill="1" applyBorder="1" applyAlignment="1"/>
    <xf numFmtId="0" fontId="9" fillId="0" borderId="103" xfId="0" applyFont="1" applyFill="1" applyBorder="1" applyAlignment="1"/>
    <xf numFmtId="0" fontId="1" fillId="0" borderId="0" xfId="0" applyFont="1" applyAlignment="1">
      <alignment horizontal="center"/>
    </xf>
    <xf numFmtId="0" fontId="1" fillId="0" borderId="2" xfId="0" applyFont="1" applyBorder="1" applyAlignment="1">
      <alignment horizontal="center" wrapText="1"/>
    </xf>
    <xf numFmtId="0" fontId="1" fillId="0" borderId="95" xfId="0" applyFont="1" applyBorder="1" applyAlignment="1">
      <alignment horizontal="center"/>
    </xf>
    <xf numFmtId="0" fontId="1" fillId="0" borderId="100" xfId="0" applyFont="1" applyBorder="1" applyAlignment="1">
      <alignment horizontal="center" wrapText="1"/>
    </xf>
    <xf numFmtId="0" fontId="1" fillId="0" borderId="101" xfId="0" applyFont="1" applyBorder="1" applyAlignment="1">
      <alignment horizontal="center" wrapText="1"/>
    </xf>
    <xf numFmtId="0" fontId="1" fillId="3" borderId="0" xfId="0" applyFont="1" applyFill="1" applyBorder="1" applyAlignment="1">
      <alignment horizontal="center" vertical="top"/>
    </xf>
    <xf numFmtId="0" fontId="17" fillId="2" borderId="75" xfId="0" applyFont="1" applyFill="1" applyBorder="1" applyAlignment="1" applyProtection="1">
      <alignment horizontal="center" vertical="top" wrapText="1"/>
      <protection locked="0"/>
    </xf>
    <xf numFmtId="0" fontId="17" fillId="2" borderId="37" xfId="0" applyFont="1" applyFill="1" applyBorder="1" applyAlignment="1" applyProtection="1">
      <alignment horizontal="center" vertical="top" wrapText="1"/>
      <protection locked="0"/>
    </xf>
    <xf numFmtId="0" fontId="17" fillId="2" borderId="76" xfId="0" applyFont="1" applyFill="1" applyBorder="1" applyAlignment="1" applyProtection="1">
      <alignment horizontal="center" vertical="top" wrapText="1"/>
      <protection locked="0"/>
    </xf>
    <xf numFmtId="0" fontId="1" fillId="0" borderId="69" xfId="0" applyFont="1" applyBorder="1" applyAlignment="1">
      <alignment horizontal="center" vertical="top"/>
    </xf>
    <xf numFmtId="0" fontId="1" fillId="0" borderId="2" xfId="0" applyFont="1" applyBorder="1" applyAlignment="1">
      <alignment horizontal="center" vertical="top"/>
    </xf>
    <xf numFmtId="0" fontId="1" fillId="0" borderId="68" xfId="0" applyFont="1" applyBorder="1" applyAlignment="1">
      <alignment horizontal="center" vertical="top"/>
    </xf>
    <xf numFmtId="0" fontId="1" fillId="0" borderId="53" xfId="0"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54" xfId="0" applyFont="1" applyFill="1" applyBorder="1" applyAlignment="1">
      <alignment horizontal="center" vertical="top" wrapText="1"/>
    </xf>
    <xf numFmtId="1" fontId="1" fillId="0" borderId="81" xfId="0" applyNumberFormat="1" applyFont="1" applyBorder="1" applyAlignment="1">
      <alignment horizontal="left" vertical="top"/>
    </xf>
    <xf numFmtId="1" fontId="1" fillId="0" borderId="92" xfId="0" applyNumberFormat="1" applyFont="1" applyBorder="1" applyAlignment="1">
      <alignment horizontal="left" vertical="top"/>
    </xf>
    <xf numFmtId="1" fontId="1" fillId="0" borderId="51" xfId="0" applyNumberFormat="1" applyFont="1" applyBorder="1" applyAlignment="1">
      <alignment horizontal="left" vertical="top"/>
    </xf>
    <xf numFmtId="0" fontId="1" fillId="0" borderId="83" xfId="0" applyFont="1" applyBorder="1" applyAlignment="1">
      <alignment horizontal="left" vertical="top" wrapText="1"/>
    </xf>
    <xf numFmtId="0" fontId="1" fillId="0" borderId="96" xfId="0" applyFont="1" applyBorder="1" applyAlignment="1">
      <alignment horizontal="left" vertical="top" wrapText="1"/>
    </xf>
    <xf numFmtId="0" fontId="1" fillId="0" borderId="52" xfId="0" applyFont="1" applyBorder="1" applyAlignment="1">
      <alignment horizontal="left" vertical="top" wrapText="1"/>
    </xf>
    <xf numFmtId="1" fontId="9" fillId="0" borderId="56" xfId="0" applyNumberFormat="1" applyFont="1" applyBorder="1" applyAlignment="1">
      <alignment vertical="top"/>
    </xf>
    <xf numFmtId="1" fontId="9" fillId="0" borderId="55" xfId="0" applyNumberFormat="1" applyFont="1" applyBorder="1" applyAlignment="1">
      <alignment vertical="top"/>
    </xf>
    <xf numFmtId="1" fontId="9" fillId="0" borderId="69" xfId="0" applyNumberFormat="1" applyFont="1" applyBorder="1" applyAlignment="1">
      <alignment vertical="top"/>
    </xf>
    <xf numFmtId="1" fontId="9" fillId="0" borderId="68" xfId="0" applyNumberFormat="1" applyFont="1" applyBorder="1" applyAlignment="1">
      <alignment vertical="top"/>
    </xf>
    <xf numFmtId="1" fontId="9" fillId="0" borderId="69" xfId="0" applyNumberFormat="1" applyFont="1" applyBorder="1" applyAlignment="1">
      <alignment vertical="top" wrapText="1"/>
    </xf>
    <xf numFmtId="1" fontId="9" fillId="0" borderId="68" xfId="0" applyNumberFormat="1" applyFont="1" applyBorder="1" applyAlignment="1">
      <alignment vertical="top" wrapText="1"/>
    </xf>
    <xf numFmtId="0" fontId="1" fillId="0" borderId="0" xfId="0" applyFont="1" applyBorder="1" applyAlignment="1">
      <alignment horizontal="center" vertical="top"/>
    </xf>
    <xf numFmtId="0" fontId="9" fillId="11" borderId="75" xfId="0" applyFont="1" applyFill="1" applyBorder="1" applyAlignment="1">
      <alignment horizontal="center" vertical="top" wrapText="1"/>
    </xf>
    <xf numFmtId="0" fontId="9" fillId="11" borderId="37" xfId="0" applyFont="1" applyFill="1" applyBorder="1" applyAlignment="1">
      <alignment horizontal="center" vertical="top" wrapText="1"/>
    </xf>
    <xf numFmtId="0" fontId="9" fillId="11" borderId="76" xfId="0" applyFont="1" applyFill="1" applyBorder="1" applyAlignment="1">
      <alignment horizontal="center" vertical="top" wrapText="1"/>
    </xf>
    <xf numFmtId="0" fontId="9" fillId="0" borderId="51" xfId="0" applyFont="1" applyBorder="1" applyAlignment="1">
      <alignment horizontal="left" vertical="center" wrapText="1"/>
    </xf>
    <xf numFmtId="0" fontId="9" fillId="0" borderId="52" xfId="0" applyFont="1" applyBorder="1" applyAlignment="1">
      <alignment horizontal="left" vertical="center" wrapText="1"/>
    </xf>
    <xf numFmtId="0" fontId="9" fillId="0" borderId="51" xfId="0" applyFont="1" applyBorder="1" applyAlignment="1">
      <alignment horizontal="left" wrapText="1"/>
    </xf>
    <xf numFmtId="0" fontId="9" fillId="0" borderId="52" xfId="0" applyFont="1" applyBorder="1" applyAlignment="1">
      <alignment horizontal="left" wrapText="1"/>
    </xf>
    <xf numFmtId="0" fontId="9" fillId="0" borderId="56" xfId="0" applyFont="1" applyFill="1" applyBorder="1" applyAlignment="1">
      <alignment horizontal="left" wrapText="1"/>
    </xf>
    <xf numFmtId="0" fontId="9" fillId="0" borderId="55" xfId="0" applyFont="1" applyFill="1" applyBorder="1" applyAlignment="1">
      <alignment horizontal="left" wrapText="1"/>
    </xf>
    <xf numFmtId="0" fontId="28" fillId="12" borderId="69" xfId="0" applyFont="1" applyFill="1" applyBorder="1" applyAlignment="1">
      <alignment horizontal="center" wrapText="1"/>
    </xf>
    <xf numFmtId="0" fontId="28" fillId="12" borderId="2" xfId="0" applyFont="1" applyFill="1" applyBorder="1" applyAlignment="1">
      <alignment horizontal="center" wrapText="1"/>
    </xf>
    <xf numFmtId="0" fontId="28" fillId="12" borderId="68" xfId="0" applyFont="1" applyFill="1" applyBorder="1" applyAlignment="1">
      <alignment horizontal="center" wrapText="1"/>
    </xf>
    <xf numFmtId="0" fontId="28" fillId="0" borderId="0" xfId="0" applyFont="1" applyBorder="1" applyAlignment="1">
      <alignment horizontal="center" wrapText="1"/>
    </xf>
    <xf numFmtId="0" fontId="0" fillId="12" borderId="69" xfId="0" applyFill="1" applyBorder="1" applyAlignment="1">
      <alignment horizontal="center"/>
    </xf>
    <xf numFmtId="0" fontId="0" fillId="12" borderId="2" xfId="0" applyFill="1" applyBorder="1" applyAlignment="1">
      <alignment horizontal="center"/>
    </xf>
    <xf numFmtId="0" fontId="0" fillId="12" borderId="68" xfId="0" applyFill="1" applyBorder="1" applyAlignment="1">
      <alignment horizontal="center"/>
    </xf>
    <xf numFmtId="0" fontId="1" fillId="0" borderId="0" xfId="0" applyFont="1" applyAlignment="1">
      <alignment horizontal="center" wrapText="1"/>
    </xf>
    <xf numFmtId="0" fontId="1" fillId="0" borderId="59" xfId="0" quotePrefix="1" applyFont="1" applyBorder="1" applyAlignment="1">
      <alignment horizontal="center" vertical="top" wrapText="1"/>
    </xf>
    <xf numFmtId="0" fontId="1" fillId="0" borderId="1" xfId="0" quotePrefix="1" applyFont="1" applyBorder="1" applyAlignment="1">
      <alignment horizontal="center" vertical="top" wrapText="1"/>
    </xf>
    <xf numFmtId="0" fontId="1" fillId="0" borderId="60" xfId="0" quotePrefix="1" applyFont="1" applyBorder="1" applyAlignment="1">
      <alignment horizontal="center" vertical="top" wrapText="1"/>
    </xf>
    <xf numFmtId="0" fontId="1" fillId="0" borderId="83" xfId="0" applyFont="1" applyBorder="1" applyAlignment="1">
      <alignment horizontal="center" vertical="top" wrapText="1"/>
    </xf>
    <xf numFmtId="0" fontId="1" fillId="0" borderId="96" xfId="0" applyFont="1" applyBorder="1" applyAlignment="1">
      <alignment horizontal="center" vertical="top" wrapText="1"/>
    </xf>
    <xf numFmtId="0" fontId="1" fillId="0" borderId="52" xfId="0" applyFont="1" applyBorder="1" applyAlignment="1">
      <alignment horizontal="center" vertical="top" wrapText="1"/>
    </xf>
    <xf numFmtId="0" fontId="1" fillId="0" borderId="82" xfId="0" applyFont="1" applyBorder="1" applyAlignment="1">
      <alignment horizontal="center" vertical="top" wrapText="1"/>
    </xf>
    <xf numFmtId="0" fontId="1" fillId="0" borderId="29" xfId="0" applyFont="1" applyBorder="1" applyAlignment="1">
      <alignment horizontal="center" vertical="top" wrapText="1"/>
    </xf>
    <xf numFmtId="0" fontId="1" fillId="0" borderId="5" xfId="0" applyFont="1" applyBorder="1" applyAlignment="1">
      <alignment horizontal="center" vertical="top" wrapText="1"/>
    </xf>
    <xf numFmtId="0" fontId="1" fillId="0" borderId="81" xfId="0" applyFont="1" applyBorder="1" applyAlignment="1">
      <alignment horizontal="center" vertical="top" wrapText="1"/>
    </xf>
    <xf numFmtId="0" fontId="1" fillId="0" borderId="92" xfId="0" applyFont="1" applyBorder="1" applyAlignment="1">
      <alignment horizontal="center" vertical="top" wrapText="1"/>
    </xf>
    <xf numFmtId="0" fontId="1" fillId="0" borderId="51" xfId="0" applyFont="1" applyBorder="1" applyAlignment="1">
      <alignment horizontal="center" vertical="top" wrapText="1"/>
    </xf>
    <xf numFmtId="0" fontId="1" fillId="0" borderId="81" xfId="0" applyFont="1" applyBorder="1" applyAlignment="1">
      <alignment horizontal="center" vertical="top"/>
    </xf>
    <xf numFmtId="0" fontId="1" fillId="0" borderId="92" xfId="0" applyFont="1" applyBorder="1" applyAlignment="1">
      <alignment horizontal="center" vertical="top"/>
    </xf>
    <xf numFmtId="0" fontId="1" fillId="0" borderId="51" xfId="0" applyFont="1" applyBorder="1" applyAlignment="1">
      <alignment horizontal="center" vertical="top"/>
    </xf>
    <xf numFmtId="0" fontId="1" fillId="0" borderId="24" xfId="0" applyFont="1" applyBorder="1" applyAlignment="1">
      <alignment horizontal="center" vertical="top" wrapText="1"/>
    </xf>
    <xf numFmtId="0" fontId="1" fillId="0" borderId="76" xfId="0" applyFont="1" applyBorder="1" applyAlignment="1">
      <alignment horizontal="center" vertical="top" wrapText="1"/>
    </xf>
    <xf numFmtId="0" fontId="1" fillId="0" borderId="35" xfId="0" applyFont="1" applyBorder="1" applyAlignment="1">
      <alignment horizontal="center" vertical="top" wrapText="1"/>
    </xf>
    <xf numFmtId="0" fontId="1" fillId="0" borderId="75" xfId="0" quotePrefix="1" applyFont="1" applyBorder="1" applyAlignment="1">
      <alignment horizontal="center" vertical="top" wrapText="1"/>
    </xf>
    <xf numFmtId="0" fontId="1" fillId="0" borderId="35" xfId="0" quotePrefix="1" applyFont="1" applyBorder="1" applyAlignment="1">
      <alignment horizontal="center" vertical="top" wrapText="1"/>
    </xf>
    <xf numFmtId="0" fontId="1" fillId="0" borderId="0" xfId="0" applyFont="1" applyFill="1" applyBorder="1" applyAlignment="1">
      <alignment horizontal="center" vertical="top" wrapText="1"/>
    </xf>
    <xf numFmtId="0" fontId="1" fillId="0" borderId="58" xfId="0" applyFont="1" applyBorder="1" applyAlignment="1">
      <alignment horizontal="center" vertical="top" wrapText="1"/>
    </xf>
    <xf numFmtId="0" fontId="1" fillId="0" borderId="6" xfId="0" applyFont="1" applyBorder="1" applyAlignment="1">
      <alignment horizontal="center" vertical="top" wrapText="1"/>
    </xf>
    <xf numFmtId="0" fontId="1" fillId="0" borderId="98" xfId="0" applyFont="1" applyBorder="1" applyAlignment="1">
      <alignment horizontal="center" vertical="top" wrapText="1"/>
    </xf>
    <xf numFmtId="0" fontId="1" fillId="0" borderId="2" xfId="0" quotePrefix="1" applyFont="1" applyBorder="1" applyAlignment="1">
      <alignment horizontal="center" vertical="top" wrapText="1"/>
    </xf>
    <xf numFmtId="0" fontId="1" fillId="0" borderId="68" xfId="0" quotePrefix="1" applyFont="1" applyBorder="1" applyAlignment="1">
      <alignment horizontal="center" vertical="top" wrapText="1"/>
    </xf>
    <xf numFmtId="0" fontId="1" fillId="0" borderId="89" xfId="0" applyFont="1" applyBorder="1" applyAlignment="1">
      <alignment horizontal="center" vertical="top" wrapText="1"/>
    </xf>
    <xf numFmtId="0" fontId="1" fillId="0" borderId="34" xfId="0" applyFont="1" applyBorder="1" applyAlignment="1">
      <alignment horizontal="center" vertical="top" wrapText="1"/>
    </xf>
    <xf numFmtId="0" fontId="1" fillId="0" borderId="79" xfId="0" applyFont="1" applyBorder="1" applyAlignment="1">
      <alignment horizontal="center" vertical="top" wrapText="1"/>
    </xf>
    <xf numFmtId="0" fontId="1" fillId="0" borderId="3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65" xfId="0" applyFont="1" applyBorder="1" applyAlignment="1">
      <alignment horizontal="center" vertical="top" wrapText="1"/>
    </xf>
    <xf numFmtId="0" fontId="1" fillId="0" borderId="103" xfId="0" applyFont="1" applyBorder="1" applyAlignment="1">
      <alignment horizontal="center" vertical="top" wrapText="1"/>
    </xf>
  </cellXfs>
  <cellStyles count="3">
    <cellStyle name="Neutral" xfId="2" builtinId="28"/>
    <cellStyle name="Normal" xfId="0" builtinId="0"/>
    <cellStyle name="Percent" xfId="1" builtinId="5"/>
  </cellStyles>
  <dxfs count="550">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hair">
          <color auto="1"/>
        </left>
        <right style="hair">
          <color auto="1"/>
        </right>
        <top style="hair">
          <color auto="1"/>
        </top>
        <bottom style="thin">
          <color auto="1"/>
        </bottom>
        <vertical/>
        <horizontal/>
      </border>
    </dxf>
    <dxf>
      <fill>
        <patternFill>
          <bgColor theme="9" tint="0.79998168889431442"/>
        </patternFill>
      </fill>
      <border>
        <left style="hair">
          <color auto="1"/>
        </left>
        <right style="hair">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solid"/>
      </fill>
      <border>
        <left style="thin">
          <color auto="1"/>
        </left>
        <right style="thin">
          <color auto="1"/>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solid"/>
      </fill>
      <border>
        <left style="thin">
          <color auto="1"/>
        </left>
        <right style="thin">
          <color auto="1"/>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thin">
          <color auto="1"/>
        </top>
        <bottom style="hair">
          <color auto="1"/>
        </bottom>
        <vertical/>
        <horizontal/>
      </border>
    </dxf>
    <dxf>
      <fill>
        <patternFill>
          <bgColor theme="9" tint="0.79998168889431442"/>
        </patternFill>
      </fill>
      <border>
        <left style="hair">
          <color auto="1"/>
        </left>
        <right style="hair">
          <color auto="1"/>
        </right>
        <top style="thin">
          <color auto="1"/>
        </top>
        <bottom style="hair">
          <color auto="1"/>
        </bottom>
        <vertical/>
        <horizontal/>
      </border>
    </dxf>
    <dxf>
      <fill>
        <patternFill>
          <bgColor theme="9" tint="0.79998168889431442"/>
        </patternFill>
      </fill>
      <border>
        <left style="hair">
          <color auto="1"/>
        </left>
        <right style="hair">
          <color auto="1"/>
        </right>
        <top style="thin">
          <color auto="1"/>
        </top>
        <bottom style="hair">
          <color auto="1"/>
        </bottom>
        <vertical/>
        <horizontal/>
      </border>
    </dxf>
    <dxf>
      <fill>
        <patternFill>
          <bgColor theme="9" tint="0.79998168889431442"/>
        </patternFill>
      </fill>
      <border>
        <left style="thin">
          <color auto="1"/>
        </left>
        <right style="hair">
          <color auto="1"/>
        </right>
        <top style="thin">
          <color auto="1"/>
        </top>
        <bottom style="hair">
          <color auto="1"/>
        </bottom>
        <vertical/>
        <horizontal/>
      </border>
    </dxf>
    <dxf>
      <border>
        <left style="hair">
          <color auto="1"/>
        </left>
        <right style="thin">
          <color auto="1"/>
        </right>
        <top style="thin">
          <color auto="1"/>
        </top>
        <bottom style="thin">
          <color auto="1"/>
        </bottom>
        <vertical/>
        <horizontal/>
      </border>
    </dxf>
    <dxf>
      <border>
        <left style="hair">
          <color auto="1"/>
        </left>
        <right style="hair">
          <color auto="1"/>
        </right>
        <top style="thin">
          <color auto="1"/>
        </top>
        <bottom style="thin">
          <color auto="1"/>
        </bottom>
        <vertical/>
        <horizontal/>
      </border>
    </dxf>
    <dxf>
      <border>
        <left style="hair">
          <color auto="1"/>
        </left>
        <right style="hair">
          <color auto="1"/>
        </right>
        <top style="thin">
          <color auto="1"/>
        </top>
        <bottom style="thin">
          <color auto="1"/>
        </bottom>
        <vertical/>
        <horizontal/>
      </border>
    </dxf>
    <dxf>
      <border>
        <left style="thin">
          <color auto="1"/>
        </left>
        <right style="hair">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border>
        <left/>
        <right style="thin">
          <color auto="1"/>
        </right>
        <top style="thin">
          <color auto="1"/>
        </top>
        <bottom style="hair">
          <color auto="1"/>
        </bottom>
        <vertical/>
        <horizontal/>
      </border>
    </dxf>
    <dxf>
      <border>
        <left/>
        <right/>
        <top style="thin">
          <color auto="1"/>
        </top>
        <bottom style="hair">
          <color auto="1"/>
        </bottom>
        <vertical/>
        <horizontal/>
      </border>
    </dxf>
    <dxf>
      <border>
        <left/>
        <right/>
        <top style="thin">
          <color auto="1"/>
        </top>
        <bottom style="hair">
          <color auto="1"/>
        </bottom>
        <vertical/>
        <horizontal/>
      </border>
    </dxf>
    <dxf>
      <fill>
        <patternFill>
          <bgColor rgb="FF92D050"/>
        </patternFill>
      </fill>
    </dxf>
    <dxf>
      <fill>
        <patternFill>
          <bgColor rgb="FF92D050"/>
        </patternFill>
      </fill>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hair">
          <color auto="1"/>
        </left>
        <right style="hair">
          <color auto="1"/>
        </right>
        <top style="hair">
          <color auto="1"/>
        </top>
        <bottom style="thin">
          <color auto="1"/>
        </bottom>
        <vertical/>
        <horizontal/>
      </border>
    </dxf>
    <dxf>
      <fill>
        <patternFill>
          <bgColor theme="9" tint="0.79998168889431442"/>
        </patternFill>
      </fill>
      <border>
        <left style="hair">
          <color auto="1"/>
        </left>
        <right style="hair">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solid"/>
      </fill>
      <border>
        <left style="thin">
          <color auto="1"/>
        </left>
        <right style="thin">
          <color auto="1"/>
        </right>
        <top style="thin">
          <color auto="1"/>
        </top>
        <bottom style="hair">
          <color auto="1"/>
        </bottom>
        <vertical/>
        <horizontal/>
      </border>
    </dxf>
    <dxf>
      <fill>
        <patternFill patternType="solid"/>
      </fill>
      <border>
        <left style="thin">
          <color auto="1"/>
        </left>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solid"/>
      </fill>
      <border>
        <left style="thin">
          <color auto="1"/>
        </left>
        <right style="thin">
          <color auto="1"/>
        </righ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hair">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thin">
          <color auto="1"/>
        </top>
        <bottom style="hair">
          <color auto="1"/>
        </bottom>
        <vertical/>
        <horizontal/>
      </border>
    </dxf>
    <dxf>
      <fill>
        <patternFill>
          <bgColor theme="9" tint="0.79998168889431442"/>
        </patternFill>
      </fill>
      <border>
        <left style="hair">
          <color auto="1"/>
        </left>
        <right style="hair">
          <color auto="1"/>
        </right>
        <top style="thin">
          <color auto="1"/>
        </top>
        <bottom style="hair">
          <color auto="1"/>
        </bottom>
        <vertical/>
        <horizontal/>
      </border>
    </dxf>
    <dxf>
      <fill>
        <patternFill>
          <bgColor theme="9" tint="0.79998168889431442"/>
        </patternFill>
      </fill>
      <border>
        <left style="hair">
          <color auto="1"/>
        </left>
        <right style="hair">
          <color auto="1"/>
        </right>
        <top style="thin">
          <color auto="1"/>
        </top>
        <bottom style="hair">
          <color auto="1"/>
        </bottom>
        <vertical/>
        <horizontal/>
      </border>
    </dxf>
    <dxf>
      <fill>
        <patternFill>
          <bgColor theme="9" tint="0.79998168889431442"/>
        </patternFill>
      </fill>
      <border>
        <left style="thin">
          <color auto="1"/>
        </left>
        <right style="hair">
          <color auto="1"/>
        </right>
        <top style="thin">
          <color auto="1"/>
        </top>
        <bottom style="hair">
          <color auto="1"/>
        </bottom>
        <vertical/>
        <horizontal/>
      </border>
    </dxf>
    <dxf>
      <border>
        <left style="hair">
          <color auto="1"/>
        </left>
        <right style="thin">
          <color auto="1"/>
        </right>
        <top style="thin">
          <color auto="1"/>
        </top>
        <bottom style="thin">
          <color auto="1"/>
        </bottom>
        <vertical/>
        <horizontal/>
      </border>
    </dxf>
    <dxf>
      <border>
        <left style="hair">
          <color auto="1"/>
        </left>
        <right style="hair">
          <color auto="1"/>
        </right>
        <top style="thin">
          <color auto="1"/>
        </top>
        <bottom style="thin">
          <color auto="1"/>
        </bottom>
        <vertical/>
        <horizontal/>
      </border>
    </dxf>
    <dxf>
      <border>
        <left style="hair">
          <color auto="1"/>
        </left>
        <right style="hair">
          <color auto="1"/>
        </right>
        <top style="thin">
          <color auto="1"/>
        </top>
        <bottom style="thin">
          <color auto="1"/>
        </bottom>
        <vertical/>
        <horizontal/>
      </border>
    </dxf>
    <dxf>
      <border>
        <left style="thin">
          <color auto="1"/>
        </left>
        <right style="hair">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thin">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hair">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patternType="mediumGray">
          <bgColor auto="1"/>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border>
    </dxf>
    <dxf>
      <fill>
        <patternFill patternType="mediumGray"/>
      </fill>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bgColor rgb="FF92D050"/>
        </patternFill>
      </fill>
    </dxf>
    <dxf>
      <fill>
        <patternFill>
          <bgColor rgb="FF92D050"/>
        </patternFill>
      </fill>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thin">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hair">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patternType="mediumGray">
          <bgColor auto="1"/>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patternType="mediumGray"/>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border>
    </dxf>
    <dxf>
      <fill>
        <patternFill patternType="mediumGray"/>
      </fill>
      <border>
        <left style="thin">
          <color auto="1"/>
        </left>
        <right style="thin">
          <color auto="1"/>
        </right>
        <top style="hair">
          <color auto="1"/>
        </top>
        <bottom style="hair">
          <color auto="1"/>
        </bottom>
        <vertical/>
        <horizontal/>
      </border>
    </dxf>
    <dxf>
      <border>
        <left style="thin">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patternType="mediumGray">
          <bgColor auto="1"/>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bgColor auto="1"/>
        </patternFill>
      </fill>
      <border>
        <left style="hair">
          <color auto="1"/>
        </left>
        <right style="thin">
          <color auto="1"/>
        </right>
        <top style="hair">
          <color auto="1"/>
        </top>
        <bottom style="hair">
          <color auto="1"/>
        </bottom>
        <vertical/>
        <horizontal/>
      </border>
    </dxf>
    <dxf>
      <fill>
        <patternFill patternType="mediumGray"/>
      </fill>
    </dxf>
    <dxf>
      <fill>
        <patternFill patternType="mediumGray"/>
      </fill>
    </dxf>
    <dxf>
      <border>
        <left style="hair">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bottom style="thin">
          <color auto="1"/>
        </bottom>
        <vertical/>
        <horizontal/>
      </border>
    </dxf>
    <dxf>
      <fill>
        <patternFill>
          <bgColor rgb="FF92D050"/>
        </patternFill>
      </fill>
      <border>
        <left style="thin">
          <color auto="1"/>
        </left>
        <bottom style="thin">
          <color auto="1"/>
        </bottom>
        <vertical/>
        <horizontal/>
      </border>
    </dxf>
    <dxf>
      <fill>
        <patternFill>
          <bgColor theme="9" tint="0.79998168889431442"/>
        </patternFill>
      </fill>
      <border>
        <left style="thin">
          <color auto="1"/>
        </left>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rgb="FF92D050"/>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rgb="FF92D050"/>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bgColor auto="1"/>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rgb="FF92D050"/>
        </patternFill>
      </fill>
    </dxf>
    <dxf>
      <fill>
        <patternFill>
          <bgColor rgb="FF92D050"/>
        </patternFill>
      </fill>
    </dxf>
    <dxf>
      <fill>
        <patternFill patternType="mediumGray"/>
      </fill>
    </dxf>
    <dxf>
      <fill>
        <patternFill patternType="mediumGray"/>
      </fill>
    </dxf>
    <dxf>
      <fill>
        <patternFill patternType="mediumGray"/>
      </fill>
    </dxf>
    <dxf>
      <border>
        <left style="hair">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bgColor auto="1"/>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bottom style="thin">
          <color auto="1"/>
        </bottom>
        <vertical/>
        <horizontal/>
      </border>
    </dxf>
    <dxf>
      <fill>
        <patternFill>
          <bgColor rgb="FF92D050"/>
        </patternFill>
      </fill>
      <border>
        <left style="thin">
          <color auto="1"/>
        </left>
        <bottom style="thin">
          <color auto="1"/>
        </bottom>
        <vertical/>
        <horizontal/>
      </border>
    </dxf>
    <dxf>
      <fill>
        <patternFill>
          <bgColor theme="9" tint="0.79998168889431442"/>
        </patternFill>
      </fill>
      <border>
        <left style="thin">
          <color auto="1"/>
        </left>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rgb="FF92D050"/>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rgb="FF92D050"/>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fgColor theme="9" tint="0.79995117038483843"/>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fill>
    </dxf>
    <dxf>
      <fill>
        <patternFill patternType="mediumGray"/>
      </fill>
    </dxf>
    <dxf>
      <fill>
        <patternFill>
          <fgColor theme="9" tint="0.79995117038483843"/>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patternType="mediumGray"/>
      </fill>
    </dxf>
    <dxf>
      <fill>
        <patternFill>
          <bgColor theme="9" tint="0.79998168889431442"/>
        </patternFill>
      </fill>
      <border>
        <left style="thin">
          <color auto="1"/>
        </left>
        <right style="hair">
          <color auto="1"/>
        </right>
        <top style="hair">
          <color auto="1"/>
        </top>
        <bottom style="thin">
          <color auto="1"/>
        </bottom>
        <vertical/>
        <horizontal/>
      </border>
    </dxf>
    <dxf>
      <fill>
        <patternFill patternType="mediumGray"/>
      </fill>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fill>
    </dxf>
    <dxf>
      <fill>
        <patternFill patternType="mediumGray"/>
      </fill>
      <border>
        <left style="hair">
          <color auto="1"/>
        </left>
        <right style="thin">
          <color auto="1"/>
        </right>
        <top/>
        <bottom style="thin">
          <color auto="1"/>
        </bottom>
        <vertical/>
        <horizontal/>
      </border>
    </dxf>
    <dxf>
      <fill>
        <patternFill patternType="mediumGray"/>
      </fill>
      <border>
        <left style="hair">
          <color auto="1"/>
        </left>
        <right style="thin">
          <color auto="1"/>
        </right>
        <top style="hair">
          <color auto="1"/>
        </top>
        <bottom style="thin">
          <color auto="1"/>
        </bottom>
        <vertical/>
        <horizontal/>
      </border>
    </dxf>
    <dxf>
      <fill>
        <patternFill>
          <bgColor rgb="FF92D050"/>
        </patternFill>
      </fill>
    </dxf>
    <dxf>
      <fill>
        <patternFill>
          <bgColor rgb="FF92D050"/>
        </patternFill>
      </fill>
    </dxf>
    <dxf>
      <fill>
        <patternFill patternType="mediumGray"/>
      </fill>
    </dxf>
    <dxf>
      <fill>
        <patternFill patternType="mediumGray"/>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thin">
          <color auto="1"/>
        </left>
        <right style="hair">
          <color auto="1"/>
        </right>
        <top style="thin">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right style="thin">
          <color auto="1"/>
        </right>
        <top style="thin">
          <color auto="1"/>
        </top>
        <bottom style="hair">
          <color auto="1"/>
        </bottom>
        <vertical/>
        <horizontal/>
      </border>
    </dxf>
    <dxf>
      <border>
        <top style="hair">
          <color auto="1"/>
        </top>
        <bottom style="hair">
          <color auto="1"/>
        </bottom>
        <vertical/>
        <horizontal/>
      </border>
    </dxf>
    <dxf>
      <border>
        <top style="hair">
          <color auto="1"/>
        </top>
        <bottom style="hair">
          <color auto="1"/>
        </bottom>
        <vertical/>
        <horizontal/>
      </border>
    </dxf>
    <dxf>
      <border>
        <left style="thin">
          <color auto="1"/>
        </lef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rgb="FF92D050"/>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rgb="FF92D050"/>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fill>
    </dxf>
    <dxf>
      <fill>
        <patternFill>
          <fgColor theme="9" tint="0.79995117038483843"/>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patternType="mediumGray"/>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thin">
          <color auto="1"/>
        </left>
        <right style="hair">
          <color auto="1"/>
        </right>
        <top style="thin">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right style="thin">
          <color auto="1"/>
        </right>
        <top style="thin">
          <color auto="1"/>
        </top>
        <bottom style="hair">
          <color auto="1"/>
        </bottom>
        <vertical/>
        <horizontal/>
      </border>
    </dxf>
    <dxf>
      <border>
        <top style="hair">
          <color auto="1"/>
        </top>
        <bottom style="hair">
          <color auto="1"/>
        </bottom>
        <vertical/>
        <horizontal/>
      </border>
    </dxf>
    <dxf>
      <border>
        <top style="hair">
          <color auto="1"/>
        </top>
        <bottom style="hair">
          <color auto="1"/>
        </bottom>
        <vertical/>
        <horizontal/>
      </border>
    </dxf>
    <dxf>
      <border>
        <left style="thin">
          <color auto="1"/>
        </left>
        <top style="thin">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rgb="FF92D050"/>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fill>
        <patternFill>
          <bgColor rgb="FF92D050"/>
        </patternFill>
      </fill>
      <border>
        <left style="hair">
          <color auto="1"/>
        </left>
        <right style="thin">
          <color auto="1"/>
        </right>
        <top style="hair">
          <color auto="1"/>
        </top>
        <bottom style="thin">
          <color auto="1"/>
        </bottom>
        <vertical/>
        <horizontal/>
      </border>
    </dxf>
    <dxf>
      <fill>
        <patternFill>
          <bgColor rgb="FF92D050"/>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border>
        <left style="thin">
          <color auto="1"/>
        </left>
        <right style="thin">
          <color auto="1"/>
        </right>
        <vertical/>
        <horizontal/>
      </border>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border>
        <right style="thin">
          <color auto="1"/>
        </right>
        <vertical/>
        <horizontal/>
      </border>
    </dxf>
    <dxf>
      <border>
        <right style="thin">
          <color auto="1"/>
        </right>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bottom style="thin">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vertical/>
        <horizontal/>
      </border>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92D050"/>
        </patternFill>
      </fill>
    </dxf>
    <dxf>
      <fill>
        <patternFill>
          <bgColor rgb="FF92D050"/>
        </patternFill>
      </fill>
    </dxf>
    <dxf>
      <fill>
        <patternFill>
          <bgColor theme="9" tint="0.79998168889431442"/>
        </patternFill>
      </fill>
      <border>
        <left style="hair">
          <color auto="1"/>
        </left>
        <right style="thin">
          <color auto="1"/>
        </right>
        <top style="hair">
          <color auto="1"/>
        </top>
        <bottom style="thin">
          <color auto="1"/>
        </bottom>
        <vertical/>
        <horizontal/>
      </border>
    </dxf>
    <dxf>
      <fill>
        <patternFill>
          <bgColor theme="9" tint="0.79998168889431442"/>
        </patternFill>
      </fill>
      <border>
        <left style="thin">
          <color auto="1"/>
        </left>
        <right style="hair">
          <color auto="1"/>
        </right>
        <top style="hair">
          <color auto="1"/>
        </top>
        <bottom style="thin">
          <color auto="1"/>
        </bottom>
        <vertical/>
        <horizontal/>
      </border>
    </dxf>
    <dxf>
      <fill>
        <patternFill patternType="mediumGray"/>
      </fill>
    </dxf>
    <dxf>
      <fill>
        <patternFill patternType="mediumGray"/>
      </fill>
    </dxf>
    <dxf>
      <fill>
        <patternFill>
          <bgColor rgb="FF92D050"/>
        </patternFill>
      </fill>
    </dxf>
    <dxf>
      <fill>
        <patternFill>
          <bgColor rgb="FF92D050"/>
        </patternFill>
      </fill>
    </dxf>
    <dxf>
      <fill>
        <patternFill patternType="mediumGray"/>
      </fill>
    </dxf>
    <dxf>
      <fill>
        <patternFill patternType="mediumGray"/>
      </fill>
    </dxf>
    <dxf>
      <fill>
        <patternFill>
          <bgColor theme="9" tint="0.79998168889431442"/>
        </patternFill>
      </fill>
      <border>
        <left style="hair">
          <color auto="1"/>
        </left>
        <right style="thin">
          <color auto="1"/>
        </right>
        <top style="hair">
          <color auto="1"/>
        </top>
        <bottom style="hair">
          <color auto="1"/>
        </bottom>
        <vertical/>
        <horizontal/>
      </border>
    </dxf>
    <dxf>
      <fill>
        <patternFill>
          <bgColor theme="9" tint="0.79998168889431442"/>
        </patternFill>
      </fill>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border>
        <right style="thin">
          <color auto="1"/>
        </right>
        <vertical/>
        <horizontal/>
      </border>
    </dxf>
    <dxf>
      <border>
        <right style="thin">
          <color auto="1"/>
        </right>
        <vertical/>
        <horizontal/>
      </border>
    </dxf>
    <dxf>
      <border>
        <left style="hair">
          <color auto="1"/>
        </left>
        <right style="thin">
          <color auto="1"/>
        </right>
        <top style="hair">
          <color auto="1"/>
        </top>
        <bottom style="hair">
          <color auto="1"/>
        </bottom>
        <vertical/>
        <horizontal/>
      </border>
    </dxf>
    <dxf>
      <border>
        <left style="thin">
          <color auto="1"/>
        </left>
        <right style="hair">
          <color auto="1"/>
        </right>
        <top style="hair">
          <color auto="1"/>
        </top>
        <bottom style="hair">
          <color auto="1"/>
        </bottom>
        <vertical/>
        <horizontal/>
      </border>
    </dxf>
    <dxf>
      <fill>
        <patternFill>
          <bgColor theme="9" tint="0.79998168889431442"/>
        </patternFill>
      </fill>
      <border>
        <left style="thin">
          <color auto="1"/>
        </left>
        <right style="thin">
          <color auto="1"/>
        </right>
        <bottom style="thin">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fill>
        <patternFill>
          <bgColor theme="9" tint="0.79998168889431442"/>
        </patternFill>
      </fill>
      <border>
        <left style="thin">
          <color auto="1"/>
        </left>
        <right style="thin">
          <color auto="1"/>
        </right>
        <top style="hair">
          <color auto="1"/>
        </top>
        <bottom style="hair">
          <color auto="1"/>
        </bottom>
        <vertical/>
        <horizontal/>
      </border>
    </dxf>
    <dxf>
      <border>
        <left style="thin">
          <color auto="1"/>
        </left>
        <right style="thin">
          <color auto="1"/>
        </right>
        <top style="thin">
          <color auto="1"/>
        </top>
        <bottom style="hair">
          <color auto="1"/>
        </bottom>
        <vertical/>
        <horizontal/>
      </border>
    </dxf>
    <dxf>
      <border>
        <left style="thin">
          <color auto="1"/>
        </left>
        <right style="thin">
          <color auto="1"/>
        </right>
        <top style="thin">
          <color auto="1"/>
        </top>
        <bottom style="thin">
          <color auto="1"/>
        </bottom>
        <vertical/>
        <horizontal/>
      </border>
    </dxf>
    <dxf>
      <fill>
        <patternFill patternType="mediumGray"/>
      </fill>
    </dxf>
    <dxf>
      <fill>
        <patternFill patternType="mediumGray"/>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37</xdr:col>
      <xdr:colOff>0</xdr:colOff>
      <xdr:row>7</xdr:row>
      <xdr:rowOff>0</xdr:rowOff>
    </xdr:from>
    <xdr:to>
      <xdr:col>37</xdr:col>
      <xdr:colOff>304800</xdr:colOff>
      <xdr:row>7</xdr:row>
      <xdr:rowOff>304800</xdr:rowOff>
    </xdr:to>
    <xdr:sp macro="" textlink="">
      <xdr:nvSpPr>
        <xdr:cNvPr id="8193" name="AutoShape 1" descr="First Things First">
          <a:extLst>
            <a:ext uri="{FF2B5EF4-FFF2-40B4-BE49-F238E27FC236}">
              <a16:creationId xmlns:a16="http://schemas.microsoft.com/office/drawing/2014/main" id="{22120DE0-922E-4C59-AAA0-BB7B0D9FB05C}"/>
            </a:ext>
          </a:extLst>
        </xdr:cNvPr>
        <xdr:cNvSpPr>
          <a:spLocks noChangeAspect="1" noChangeArrowheads="1"/>
        </xdr:cNvSpPr>
      </xdr:nvSpPr>
      <xdr:spPr bwMode="auto">
        <a:xfrm>
          <a:off x="22555200" y="2095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508001</xdr:colOff>
      <xdr:row>2</xdr:row>
      <xdr:rowOff>54527</xdr:rowOff>
    </xdr:from>
    <xdr:to>
      <xdr:col>9</xdr:col>
      <xdr:colOff>142875</xdr:colOff>
      <xdr:row>5</xdr:row>
      <xdr:rowOff>165652</xdr:rowOff>
    </xdr:to>
    <xdr:pic>
      <xdr:nvPicPr>
        <xdr:cNvPr id="3" name="Picture 2">
          <a:extLst>
            <a:ext uri="{FF2B5EF4-FFF2-40B4-BE49-F238E27FC236}">
              <a16:creationId xmlns:a16="http://schemas.microsoft.com/office/drawing/2014/main" id="{69BBB6B7-71BE-4587-ABA2-2D74CB465C02}"/>
            </a:ext>
          </a:extLst>
        </xdr:cNvPr>
        <xdr:cNvPicPr/>
      </xdr:nvPicPr>
      <xdr:blipFill rotWithShape="1">
        <a:blip xmlns:r="http://schemas.openxmlformats.org/officeDocument/2006/relationships" r:embed="rId1"/>
        <a:srcRect l="6598" t="17522" r="71527" b="76282"/>
        <a:stretch/>
      </xdr:blipFill>
      <xdr:spPr bwMode="auto">
        <a:xfrm>
          <a:off x="508001" y="816527"/>
          <a:ext cx="5151091" cy="68262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6:J25"/>
  <sheetViews>
    <sheetView showGridLines="0" tabSelected="1" zoomScaleNormal="100" zoomScaleSheetLayoutView="100" workbookViewId="0">
      <selection activeCell="J4" sqref="J4"/>
    </sheetView>
  </sheetViews>
  <sheetFormatPr defaultRowHeight="15" x14ac:dyDescent="0.25"/>
  <sheetData>
    <row r="6" spans="2:9" x14ac:dyDescent="0.25">
      <c r="B6" s="746"/>
      <c r="C6" s="746"/>
      <c r="D6" s="746"/>
      <c r="E6" s="746"/>
      <c r="F6" s="746"/>
      <c r="G6" s="746"/>
      <c r="H6" s="746"/>
      <c r="I6" s="746"/>
    </row>
    <row r="8" spans="2:9" ht="27" x14ac:dyDescent="0.35">
      <c r="B8" s="747" t="s">
        <v>60</v>
      </c>
      <c r="C8" s="747"/>
      <c r="D8" s="747"/>
      <c r="E8" s="747"/>
      <c r="F8" s="747"/>
      <c r="G8" s="747"/>
      <c r="H8" s="747"/>
      <c r="I8" s="747"/>
    </row>
    <row r="10" spans="2:9" ht="27" customHeight="1" x14ac:dyDescent="0.35">
      <c r="B10" s="750" t="s">
        <v>288</v>
      </c>
      <c r="C10" s="750"/>
      <c r="D10" s="750"/>
      <c r="E10" s="750"/>
      <c r="F10" s="750"/>
      <c r="G10" s="750"/>
      <c r="H10" s="750"/>
      <c r="I10" s="750"/>
    </row>
    <row r="14" spans="2:9" ht="23.25" x14ac:dyDescent="0.35">
      <c r="B14" s="748" t="s">
        <v>61</v>
      </c>
      <c r="C14" s="748"/>
      <c r="D14" s="748"/>
      <c r="E14" s="748"/>
      <c r="F14" s="748"/>
      <c r="G14" s="748"/>
      <c r="H14" s="748"/>
      <c r="I14" s="748"/>
    </row>
    <row r="16" spans="2:9" ht="23.25" x14ac:dyDescent="0.35">
      <c r="B16" s="749">
        <v>43962</v>
      </c>
      <c r="C16" s="749"/>
      <c r="D16" s="749"/>
      <c r="E16" s="749"/>
      <c r="F16" s="749"/>
      <c r="G16" s="749"/>
      <c r="H16" s="749"/>
      <c r="I16" s="749"/>
    </row>
    <row r="19" spans="1:10" x14ac:dyDescent="0.25">
      <c r="A19" s="745" t="s">
        <v>675</v>
      </c>
      <c r="B19" s="745"/>
      <c r="C19" s="745"/>
      <c r="D19" s="745"/>
      <c r="E19" s="745"/>
      <c r="F19" s="745"/>
      <c r="G19" s="745"/>
      <c r="H19" s="745"/>
      <c r="I19" s="745"/>
      <c r="J19" s="745"/>
    </row>
    <row r="20" spans="1:10" x14ac:dyDescent="0.25">
      <c r="A20" s="745"/>
      <c r="B20" s="745"/>
      <c r="C20" s="745"/>
      <c r="D20" s="745"/>
      <c r="E20" s="745"/>
      <c r="F20" s="745"/>
      <c r="G20" s="745"/>
      <c r="H20" s="745"/>
      <c r="I20" s="745"/>
      <c r="J20" s="745"/>
    </row>
    <row r="21" spans="1:10" ht="15.75" x14ac:dyDescent="0.25">
      <c r="A21" s="744"/>
      <c r="B21" s="744"/>
      <c r="C21" s="744"/>
      <c r="D21" s="744"/>
      <c r="E21" s="744"/>
      <c r="F21" s="744"/>
      <c r="G21" s="744"/>
      <c r="H21" s="744"/>
      <c r="I21" s="744"/>
      <c r="J21" s="744"/>
    </row>
    <row r="22" spans="1:10" x14ac:dyDescent="0.25">
      <c r="A22" s="745" t="s">
        <v>676</v>
      </c>
      <c r="B22" s="745"/>
      <c r="C22" s="745"/>
      <c r="D22" s="745"/>
      <c r="E22" s="745"/>
      <c r="F22" s="745"/>
      <c r="G22" s="745"/>
      <c r="H22" s="745"/>
      <c r="I22" s="745"/>
      <c r="J22" s="745"/>
    </row>
    <row r="23" spans="1:10" ht="30" customHeight="1" x14ac:dyDescent="0.25">
      <c r="A23" s="745"/>
      <c r="B23" s="745"/>
      <c r="C23" s="745"/>
      <c r="D23" s="745"/>
      <c r="E23" s="745"/>
      <c r="F23" s="745"/>
      <c r="G23" s="745"/>
      <c r="H23" s="745"/>
      <c r="I23" s="745"/>
      <c r="J23" s="745"/>
    </row>
    <row r="25" spans="1:10" x14ac:dyDescent="0.25">
      <c r="A25" s="528" t="s">
        <v>663</v>
      </c>
    </row>
  </sheetData>
  <sheetProtection algorithmName="SHA-512" hashValue="Y68tqV6zLmC9oG3UiHpsQ7jCs9NTzK0EGh7KaIXJxAxX3MV/1qPrFHeGUDOuEGLTlpGTjzbHWL8+MSiW9X11cg==" saltValue="L/nEKU7TC9XNJ5mOYW8fvA==" spinCount="100000" sheet="1" objects="1" scenarios="1"/>
  <mergeCells count="7">
    <mergeCell ref="A19:J20"/>
    <mergeCell ref="A22:J23"/>
    <mergeCell ref="B6:I6"/>
    <mergeCell ref="B8:I8"/>
    <mergeCell ref="B14:I14"/>
    <mergeCell ref="B16:I16"/>
    <mergeCell ref="B10:I10"/>
  </mergeCells>
  <printOptions horizontalCentered="1"/>
  <pageMargins left="0.2" right="0.2" top="0.75" bottom="0.75" header="0.3" footer="0.3"/>
  <pageSetup scale="9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Z44"/>
  <sheetViews>
    <sheetView showGridLines="0" view="pageBreakPreview" zoomScaleNormal="100" zoomScaleSheetLayoutView="100" workbookViewId="0">
      <selection activeCell="G8" sqref="G8"/>
    </sheetView>
  </sheetViews>
  <sheetFormatPr defaultRowHeight="15" x14ac:dyDescent="0.25"/>
  <cols>
    <col min="1" max="1" width="5.28515625" style="479" customWidth="1"/>
    <col min="2" max="2" width="81.7109375" style="480" customWidth="1"/>
    <col min="3" max="10" width="8.140625" style="481" customWidth="1"/>
    <col min="11" max="12" width="50.7109375" style="382" customWidth="1"/>
    <col min="13" max="26" width="9.140625" style="382"/>
  </cols>
  <sheetData>
    <row r="1" spans="1:26" x14ac:dyDescent="0.25">
      <c r="A1" s="922" t="str">
        <f>IF(ISBLANK('Contact Info'!C7)=TRUE, "", 'Contact Info'!C7)</f>
        <v/>
      </c>
      <c r="B1" s="922"/>
      <c r="C1" s="438"/>
      <c r="D1" s="438"/>
      <c r="E1" s="438"/>
      <c r="F1" s="438"/>
      <c r="G1" s="438"/>
      <c r="H1" s="438"/>
      <c r="I1" s="438"/>
      <c r="J1" s="438"/>
    </row>
    <row r="2" spans="1:26" ht="9" customHeight="1" x14ac:dyDescent="0.25">
      <c r="A2" s="439"/>
      <c r="B2" s="440"/>
      <c r="C2" s="441"/>
      <c r="D2" s="441"/>
      <c r="E2" s="441"/>
      <c r="F2" s="441"/>
      <c r="G2" s="441"/>
      <c r="H2" s="441"/>
      <c r="I2" s="441"/>
      <c r="J2" s="441"/>
    </row>
    <row r="3" spans="1:26" x14ac:dyDescent="0.25">
      <c r="A3" s="944" t="s">
        <v>672</v>
      </c>
      <c r="B3" s="944"/>
      <c r="C3" s="944"/>
      <c r="D3" s="944"/>
      <c r="E3" s="944"/>
      <c r="F3" s="944"/>
      <c r="G3" s="944"/>
      <c r="H3" s="944"/>
      <c r="I3" s="944"/>
      <c r="J3" s="944"/>
    </row>
    <row r="4" spans="1:26" ht="9" customHeight="1" x14ac:dyDescent="0.25">
      <c r="A4" s="439"/>
      <c r="B4" s="440"/>
      <c r="C4" s="441"/>
      <c r="D4" s="441"/>
      <c r="E4" s="441"/>
      <c r="F4" s="441"/>
      <c r="G4" s="441"/>
      <c r="H4" s="441"/>
      <c r="I4" s="441"/>
      <c r="J4" s="441"/>
    </row>
    <row r="5" spans="1:26" x14ac:dyDescent="0.25">
      <c r="A5" s="932" t="s">
        <v>46</v>
      </c>
      <c r="B5" s="935" t="s">
        <v>47</v>
      </c>
      <c r="C5" s="926" t="s">
        <v>540</v>
      </c>
      <c r="D5" s="927"/>
      <c r="E5" s="927"/>
      <c r="F5" s="928"/>
      <c r="G5" s="926" t="s">
        <v>23</v>
      </c>
      <c r="H5" s="927"/>
      <c r="I5" s="927"/>
      <c r="J5" s="928"/>
    </row>
    <row r="6" spans="1:26" ht="43.5" customHeight="1" x14ac:dyDescent="0.25">
      <c r="A6" s="933"/>
      <c r="B6" s="936"/>
      <c r="C6" s="929" t="s">
        <v>187</v>
      </c>
      <c r="D6" s="930"/>
      <c r="E6" s="930" t="s">
        <v>635</v>
      </c>
      <c r="F6" s="931"/>
      <c r="G6" s="929" t="s">
        <v>187</v>
      </c>
      <c r="H6" s="930"/>
      <c r="I6" s="930" t="s">
        <v>635</v>
      </c>
      <c r="J6" s="931"/>
    </row>
    <row r="7" spans="1:26" ht="30" customHeight="1" x14ac:dyDescent="0.25">
      <c r="A7" s="934"/>
      <c r="B7" s="937"/>
      <c r="C7" s="519" t="s">
        <v>8</v>
      </c>
      <c r="D7" s="520" t="s">
        <v>7</v>
      </c>
      <c r="E7" s="520" t="s">
        <v>8</v>
      </c>
      <c r="F7" s="521" t="s">
        <v>7</v>
      </c>
      <c r="G7" s="519" t="s">
        <v>8</v>
      </c>
      <c r="H7" s="520" t="s">
        <v>7</v>
      </c>
      <c r="I7" s="520" t="s">
        <v>8</v>
      </c>
      <c r="J7" s="521" t="s">
        <v>7</v>
      </c>
    </row>
    <row r="8" spans="1:26" s="185" customFormat="1" ht="15" customHeight="1" x14ac:dyDescent="0.25">
      <c r="A8" s="442">
        <v>1</v>
      </c>
      <c r="B8" s="443" t="s">
        <v>601</v>
      </c>
      <c r="C8" s="444">
        <v>7</v>
      </c>
      <c r="D8" s="445">
        <v>4</v>
      </c>
      <c r="E8" s="445">
        <v>5</v>
      </c>
      <c r="F8" s="446">
        <v>3</v>
      </c>
      <c r="G8" s="562"/>
      <c r="H8" s="563"/>
      <c r="I8" s="563"/>
      <c r="J8" s="564"/>
      <c r="K8" s="382"/>
      <c r="L8" s="447"/>
      <c r="M8" s="447"/>
      <c r="N8" s="447"/>
      <c r="O8" s="447"/>
      <c r="P8" s="447"/>
      <c r="Q8" s="447"/>
      <c r="R8" s="447"/>
      <c r="S8" s="447"/>
      <c r="T8" s="447"/>
      <c r="U8" s="447"/>
      <c r="V8" s="447"/>
      <c r="W8" s="447"/>
      <c r="X8" s="447"/>
      <c r="Y8" s="447"/>
      <c r="Z8" s="447"/>
    </row>
    <row r="9" spans="1:26" s="185" customFormat="1" x14ac:dyDescent="0.25">
      <c r="A9" s="938" t="s">
        <v>135</v>
      </c>
      <c r="B9" s="939"/>
      <c r="C9" s="448"/>
      <c r="D9" s="449"/>
      <c r="E9" s="449"/>
      <c r="F9" s="450"/>
      <c r="G9" s="448"/>
      <c r="H9" s="449"/>
      <c r="I9" s="449"/>
      <c r="J9" s="450"/>
      <c r="K9" s="382"/>
      <c r="L9" s="447"/>
      <c r="M9" s="447"/>
      <c r="N9" s="447"/>
      <c r="O9" s="447"/>
      <c r="P9" s="447"/>
      <c r="Q9" s="447"/>
      <c r="R9" s="447"/>
      <c r="S9" s="447"/>
      <c r="T9" s="447"/>
      <c r="U9" s="447"/>
      <c r="V9" s="447"/>
      <c r="W9" s="447"/>
      <c r="X9" s="447"/>
      <c r="Y9" s="447"/>
      <c r="Z9" s="447"/>
    </row>
    <row r="10" spans="1:26" ht="15" customHeight="1" x14ac:dyDescent="0.25">
      <c r="A10" s="451">
        <v>2</v>
      </c>
      <c r="B10" s="484" t="s">
        <v>623</v>
      </c>
      <c r="C10" s="452" t="s">
        <v>131</v>
      </c>
      <c r="D10" s="453" t="s">
        <v>130</v>
      </c>
      <c r="E10" s="453" t="s">
        <v>131</v>
      </c>
      <c r="F10" s="454" t="s">
        <v>130</v>
      </c>
      <c r="G10" s="565"/>
      <c r="H10" s="566"/>
      <c r="I10" s="566"/>
      <c r="J10" s="567"/>
      <c r="K10" s="739"/>
    </row>
    <row r="11" spans="1:26" s="185" customFormat="1" ht="30" x14ac:dyDescent="0.25">
      <c r="A11" s="451">
        <v>3</v>
      </c>
      <c r="B11" s="482" t="s">
        <v>602</v>
      </c>
      <c r="C11" s="456">
        <v>3</v>
      </c>
      <c r="D11" s="457"/>
      <c r="E11" s="457"/>
      <c r="F11" s="458"/>
      <c r="G11" s="568"/>
      <c r="H11" s="569"/>
      <c r="I11" s="569"/>
      <c r="J11" s="570"/>
      <c r="K11" s="739"/>
      <c r="L11" s="447"/>
      <c r="M11" s="447"/>
      <c r="N11" s="447"/>
      <c r="O11" s="447"/>
      <c r="P11" s="447"/>
      <c r="Q11" s="447"/>
      <c r="R11" s="447"/>
      <c r="S11" s="447"/>
      <c r="T11" s="447"/>
      <c r="U11" s="447"/>
      <c r="V11" s="447"/>
      <c r="W11" s="447"/>
      <c r="X11" s="447"/>
      <c r="Y11" s="447"/>
      <c r="Z11" s="447"/>
    </row>
    <row r="12" spans="1:26" s="185" customFormat="1" ht="30" x14ac:dyDescent="0.25">
      <c r="A12" s="451">
        <v>4</v>
      </c>
      <c r="B12" s="482" t="s">
        <v>603</v>
      </c>
      <c r="C12" s="456">
        <v>1</v>
      </c>
      <c r="D12" s="457"/>
      <c r="E12" s="457">
        <v>2</v>
      </c>
      <c r="F12" s="458"/>
      <c r="G12" s="568"/>
      <c r="H12" s="569"/>
      <c r="I12" s="569"/>
      <c r="J12" s="570"/>
      <c r="K12" s="739"/>
      <c r="L12" s="447"/>
      <c r="M12" s="447"/>
      <c r="N12" s="447"/>
      <c r="O12" s="447"/>
      <c r="P12" s="447"/>
      <c r="Q12" s="447"/>
      <c r="R12" s="447"/>
      <c r="S12" s="447"/>
      <c r="T12" s="447"/>
      <c r="U12" s="447"/>
      <c r="V12" s="447"/>
      <c r="W12" s="447"/>
      <c r="X12" s="447"/>
      <c r="Y12" s="447"/>
      <c r="Z12" s="447"/>
    </row>
    <row r="13" spans="1:26" s="185" customFormat="1" ht="30" x14ac:dyDescent="0.25">
      <c r="A13" s="442">
        <v>5</v>
      </c>
      <c r="B13" s="483" t="s">
        <v>604</v>
      </c>
      <c r="C13" s="444">
        <v>1</v>
      </c>
      <c r="D13" s="459"/>
      <c r="E13" s="459">
        <v>1</v>
      </c>
      <c r="F13" s="446"/>
      <c r="G13" s="571"/>
      <c r="H13" s="572"/>
      <c r="I13" s="572"/>
      <c r="J13" s="573"/>
      <c r="K13" s="740" t="str">
        <f>IF(G14="ERR", "Number of Full-time teachers entered in Lines 3-5 exceeds total entered on Line 1", "")</f>
        <v/>
      </c>
      <c r="L13" s="740" t="str">
        <f>IF(H14="ERR", "Number of Part-time teachers entered in Lines 3-5 exceeds total entered on Line 1", "")</f>
        <v/>
      </c>
      <c r="M13" s="447"/>
      <c r="N13" s="447"/>
      <c r="O13" s="447"/>
      <c r="P13" s="447"/>
      <c r="Q13" s="447"/>
      <c r="R13" s="447"/>
      <c r="S13" s="447"/>
      <c r="T13" s="447"/>
      <c r="U13" s="447"/>
      <c r="V13" s="447"/>
      <c r="W13" s="447"/>
      <c r="X13" s="447"/>
      <c r="Y13" s="447"/>
      <c r="Z13" s="447"/>
    </row>
    <row r="14" spans="1:26" s="185" customFormat="1" ht="30" customHeight="1" x14ac:dyDescent="0.25">
      <c r="A14" s="940" t="s">
        <v>530</v>
      </c>
      <c r="B14" s="941"/>
      <c r="C14" s="448"/>
      <c r="D14" s="449"/>
      <c r="E14" s="449"/>
      <c r="F14" s="450"/>
      <c r="G14" s="741" t="str">
        <f>IF(SUM(G11:G13)&gt;G8, "ERR", "")</f>
        <v/>
      </c>
      <c r="H14" s="742" t="str">
        <f t="shared" ref="H14:J14" si="0">IF(SUM(H11:H13)&gt;H8, "ERR", "")</f>
        <v/>
      </c>
      <c r="I14" s="742" t="str">
        <f t="shared" si="0"/>
        <v/>
      </c>
      <c r="J14" s="743" t="str">
        <f t="shared" si="0"/>
        <v/>
      </c>
      <c r="K14" s="740" t="str">
        <f>IF(I14="ERR", "Number of Full-time teacher's assistants/ aides entered in Lines 3-5 exceeds total entered on Line 1", "")</f>
        <v/>
      </c>
      <c r="L14" s="740" t="str">
        <f>IF(J14="ERR", "Number of Part-time teacher's assistants/ aides entered in Lines 3-5 exceeds total entered on Line 1", "")</f>
        <v/>
      </c>
      <c r="M14" s="447"/>
      <c r="N14" s="447"/>
      <c r="O14" s="447"/>
      <c r="P14" s="447"/>
      <c r="Q14" s="447"/>
      <c r="R14" s="447"/>
      <c r="S14" s="447"/>
      <c r="T14" s="447"/>
      <c r="U14" s="447"/>
      <c r="V14" s="447"/>
      <c r="W14" s="447"/>
      <c r="X14" s="447"/>
      <c r="Y14" s="447"/>
      <c r="Z14" s="447"/>
    </row>
    <row r="15" spans="1:26" x14ac:dyDescent="0.25">
      <c r="A15" s="451">
        <v>6</v>
      </c>
      <c r="B15" s="484" t="s">
        <v>624</v>
      </c>
      <c r="C15" s="452" t="s">
        <v>131</v>
      </c>
      <c r="D15" s="453" t="s">
        <v>130</v>
      </c>
      <c r="E15" s="453" t="s">
        <v>131</v>
      </c>
      <c r="F15" s="454" t="s">
        <v>130</v>
      </c>
      <c r="G15" s="565"/>
      <c r="H15" s="566"/>
      <c r="I15" s="566"/>
      <c r="J15" s="567"/>
    </row>
    <row r="16" spans="1:26" s="185" customFormat="1" ht="30" x14ac:dyDescent="0.25">
      <c r="A16" s="451">
        <v>7</v>
      </c>
      <c r="B16" s="485" t="s">
        <v>605</v>
      </c>
      <c r="C16" s="456">
        <v>5</v>
      </c>
      <c r="D16" s="457"/>
      <c r="E16" s="457">
        <v>3</v>
      </c>
      <c r="F16" s="458"/>
      <c r="G16" s="574"/>
      <c r="H16" s="575"/>
      <c r="I16" s="575"/>
      <c r="J16" s="576"/>
      <c r="K16" s="447"/>
      <c r="L16" s="447"/>
      <c r="M16" s="447"/>
      <c r="N16" s="447"/>
      <c r="O16" s="447"/>
      <c r="P16" s="447"/>
      <c r="Q16" s="447"/>
      <c r="R16" s="447"/>
      <c r="S16" s="447"/>
      <c r="T16" s="447"/>
      <c r="U16" s="447"/>
      <c r="V16" s="447"/>
      <c r="W16" s="447"/>
      <c r="X16" s="447"/>
      <c r="Y16" s="447"/>
      <c r="Z16" s="447"/>
    </row>
    <row r="17" spans="1:26" s="185" customFormat="1" x14ac:dyDescent="0.25">
      <c r="A17" s="451">
        <v>8</v>
      </c>
      <c r="B17" s="484" t="s">
        <v>625</v>
      </c>
      <c r="C17" s="452" t="s">
        <v>131</v>
      </c>
      <c r="D17" s="453" t="s">
        <v>130</v>
      </c>
      <c r="E17" s="453" t="s">
        <v>131</v>
      </c>
      <c r="F17" s="454" t="s">
        <v>130</v>
      </c>
      <c r="G17" s="565"/>
      <c r="H17" s="566"/>
      <c r="I17" s="566"/>
      <c r="J17" s="567"/>
      <c r="K17" s="447"/>
      <c r="L17" s="447"/>
      <c r="M17" s="447"/>
      <c r="N17" s="447"/>
      <c r="O17" s="447"/>
      <c r="P17" s="447"/>
      <c r="Q17" s="447"/>
      <c r="R17" s="447"/>
      <c r="S17" s="447"/>
      <c r="T17" s="447"/>
      <c r="U17" s="447"/>
      <c r="V17" s="447"/>
      <c r="W17" s="447"/>
      <c r="X17" s="447"/>
      <c r="Y17" s="447"/>
      <c r="Z17" s="447"/>
    </row>
    <row r="18" spans="1:26" s="185" customFormat="1" ht="30" x14ac:dyDescent="0.25">
      <c r="A18" s="451">
        <v>9</v>
      </c>
      <c r="B18" s="485" t="s">
        <v>606</v>
      </c>
      <c r="C18" s="456">
        <v>5</v>
      </c>
      <c r="D18" s="457"/>
      <c r="E18" s="457">
        <v>3</v>
      </c>
      <c r="F18" s="458"/>
      <c r="G18" s="574"/>
      <c r="H18" s="575"/>
      <c r="I18" s="575"/>
      <c r="J18" s="576"/>
      <c r="K18" s="447"/>
      <c r="L18" s="447"/>
      <c r="M18" s="447"/>
      <c r="N18" s="447"/>
      <c r="O18" s="447"/>
      <c r="P18" s="447"/>
      <c r="Q18" s="447"/>
      <c r="R18" s="447"/>
      <c r="S18" s="447"/>
      <c r="T18" s="447"/>
      <c r="U18" s="447"/>
      <c r="V18" s="447"/>
      <c r="W18" s="447"/>
      <c r="X18" s="447"/>
      <c r="Y18" s="447"/>
      <c r="Z18" s="447"/>
    </row>
    <row r="19" spans="1:26" s="185" customFormat="1" x14ac:dyDescent="0.25">
      <c r="A19" s="451">
        <v>10</v>
      </c>
      <c r="B19" s="484" t="s">
        <v>626</v>
      </c>
      <c r="C19" s="452" t="s">
        <v>130</v>
      </c>
      <c r="D19" s="453" t="s">
        <v>130</v>
      </c>
      <c r="E19" s="453" t="s">
        <v>130</v>
      </c>
      <c r="F19" s="454" t="s">
        <v>130</v>
      </c>
      <c r="G19" s="565"/>
      <c r="H19" s="566"/>
      <c r="I19" s="566"/>
      <c r="J19" s="567"/>
      <c r="K19" s="447"/>
      <c r="L19" s="447"/>
      <c r="M19" s="447"/>
      <c r="N19" s="447"/>
      <c r="O19" s="447"/>
      <c r="P19" s="447"/>
      <c r="Q19" s="447"/>
      <c r="R19" s="447"/>
      <c r="S19" s="447"/>
      <c r="T19" s="447"/>
      <c r="U19" s="447"/>
      <c r="V19" s="447"/>
      <c r="W19" s="447"/>
      <c r="X19" s="447"/>
      <c r="Y19" s="447"/>
      <c r="Z19" s="447"/>
    </row>
    <row r="20" spans="1:26" s="185" customFormat="1" ht="30" x14ac:dyDescent="0.25">
      <c r="A20" s="451">
        <v>11</v>
      </c>
      <c r="B20" s="485" t="s">
        <v>607</v>
      </c>
      <c r="C20" s="456"/>
      <c r="D20" s="457"/>
      <c r="E20" s="457"/>
      <c r="F20" s="458"/>
      <c r="G20" s="574"/>
      <c r="H20" s="575"/>
      <c r="I20" s="575"/>
      <c r="J20" s="576"/>
      <c r="K20" s="447"/>
      <c r="L20" s="447"/>
      <c r="M20" s="447"/>
      <c r="N20" s="447"/>
      <c r="O20" s="447"/>
      <c r="P20" s="447"/>
      <c r="Q20" s="447"/>
      <c r="R20" s="447"/>
      <c r="S20" s="447"/>
      <c r="T20" s="447"/>
      <c r="U20" s="447"/>
      <c r="V20" s="447"/>
      <c r="W20" s="447"/>
      <c r="X20" s="447"/>
      <c r="Y20" s="447"/>
      <c r="Z20" s="447"/>
    </row>
    <row r="21" spans="1:26" s="185" customFormat="1" x14ac:dyDescent="0.25">
      <c r="A21" s="451">
        <v>12</v>
      </c>
      <c r="B21" s="484" t="s">
        <v>627</v>
      </c>
      <c r="C21" s="452" t="s">
        <v>130</v>
      </c>
      <c r="D21" s="453" t="s">
        <v>130</v>
      </c>
      <c r="E21" s="453" t="s">
        <v>130</v>
      </c>
      <c r="F21" s="454" t="s">
        <v>130</v>
      </c>
      <c r="G21" s="565"/>
      <c r="H21" s="566"/>
      <c r="I21" s="566"/>
      <c r="J21" s="567"/>
      <c r="K21" s="447"/>
      <c r="L21" s="447"/>
      <c r="M21" s="447"/>
      <c r="N21" s="447"/>
      <c r="O21" s="447"/>
      <c r="P21" s="447"/>
      <c r="Q21" s="447"/>
      <c r="R21" s="447"/>
      <c r="S21" s="447"/>
      <c r="T21" s="447"/>
      <c r="U21" s="447"/>
      <c r="V21" s="447"/>
      <c r="W21" s="447"/>
      <c r="X21" s="447"/>
      <c r="Y21" s="447"/>
      <c r="Z21" s="447"/>
    </row>
    <row r="22" spans="1:26" s="185" customFormat="1" ht="30" x14ac:dyDescent="0.25">
      <c r="A22" s="451">
        <v>13</v>
      </c>
      <c r="B22" s="485" t="s">
        <v>608</v>
      </c>
      <c r="C22" s="456"/>
      <c r="D22" s="457"/>
      <c r="E22" s="457"/>
      <c r="F22" s="458"/>
      <c r="G22" s="574"/>
      <c r="H22" s="575"/>
      <c r="I22" s="575"/>
      <c r="J22" s="576"/>
      <c r="K22" s="447"/>
      <c r="L22" s="447"/>
      <c r="M22" s="447"/>
      <c r="N22" s="447"/>
      <c r="O22" s="447"/>
      <c r="P22" s="447"/>
      <c r="Q22" s="447"/>
      <c r="R22" s="447"/>
      <c r="S22" s="447"/>
      <c r="T22" s="447"/>
      <c r="U22" s="447"/>
      <c r="V22" s="447"/>
      <c r="W22" s="447"/>
      <c r="X22" s="447"/>
      <c r="Y22" s="447"/>
      <c r="Z22" s="447"/>
    </row>
    <row r="23" spans="1:26" s="185" customFormat="1" ht="15" customHeight="1" x14ac:dyDescent="0.25">
      <c r="A23" s="451">
        <v>14</v>
      </c>
      <c r="B23" s="484" t="s">
        <v>628</v>
      </c>
      <c r="C23" s="452" t="s">
        <v>130</v>
      </c>
      <c r="D23" s="453" t="s">
        <v>130</v>
      </c>
      <c r="E23" s="453" t="s">
        <v>130</v>
      </c>
      <c r="F23" s="454" t="s">
        <v>130</v>
      </c>
      <c r="G23" s="565"/>
      <c r="H23" s="566"/>
      <c r="I23" s="566"/>
      <c r="J23" s="567"/>
      <c r="K23" s="447"/>
      <c r="L23" s="447"/>
      <c r="M23" s="447"/>
      <c r="N23" s="447"/>
      <c r="O23" s="447"/>
      <c r="P23" s="447"/>
      <c r="Q23" s="447"/>
      <c r="R23" s="447"/>
      <c r="S23" s="447"/>
      <c r="T23" s="447"/>
      <c r="U23" s="447"/>
      <c r="V23" s="447"/>
      <c r="W23" s="447"/>
      <c r="X23" s="447"/>
      <c r="Y23" s="447"/>
      <c r="Z23" s="447"/>
    </row>
    <row r="24" spans="1:26" ht="30" x14ac:dyDescent="0.25">
      <c r="A24" s="442">
        <v>15</v>
      </c>
      <c r="B24" s="490" t="s">
        <v>609</v>
      </c>
      <c r="C24" s="444"/>
      <c r="D24" s="459"/>
      <c r="E24" s="459"/>
      <c r="F24" s="446"/>
      <c r="G24" s="562"/>
      <c r="H24" s="577"/>
      <c r="I24" s="577"/>
      <c r="J24" s="564"/>
    </row>
    <row r="25" spans="1:26" x14ac:dyDescent="0.25">
      <c r="A25" s="942" t="s">
        <v>532</v>
      </c>
      <c r="B25" s="943"/>
      <c r="C25" s="460"/>
      <c r="D25" s="461"/>
      <c r="E25" s="461"/>
      <c r="F25" s="462"/>
      <c r="G25" s="460"/>
      <c r="H25" s="461"/>
      <c r="I25" s="461"/>
      <c r="J25" s="462"/>
    </row>
    <row r="26" spans="1:26" ht="15" customHeight="1" x14ac:dyDescent="0.25">
      <c r="A26" s="451">
        <v>16</v>
      </c>
      <c r="B26" s="484" t="s">
        <v>619</v>
      </c>
      <c r="C26" s="452" t="s">
        <v>131</v>
      </c>
      <c r="D26" s="463" t="s">
        <v>130</v>
      </c>
      <c r="E26" s="463" t="s">
        <v>131</v>
      </c>
      <c r="F26" s="454" t="s">
        <v>130</v>
      </c>
      <c r="G26" s="565"/>
      <c r="H26" s="578"/>
      <c r="I26" s="578"/>
      <c r="J26" s="567"/>
    </row>
    <row r="27" spans="1:26" s="185" customFormat="1" ht="30" x14ac:dyDescent="0.25">
      <c r="A27" s="451">
        <v>17</v>
      </c>
      <c r="B27" s="485" t="s">
        <v>613</v>
      </c>
      <c r="C27" s="456">
        <v>7</v>
      </c>
      <c r="D27" s="457"/>
      <c r="E27" s="457">
        <v>5</v>
      </c>
      <c r="F27" s="458"/>
      <c r="G27" s="574"/>
      <c r="H27" s="575"/>
      <c r="I27" s="575"/>
      <c r="J27" s="576"/>
      <c r="K27" s="447"/>
      <c r="L27" s="447"/>
      <c r="M27" s="447"/>
      <c r="N27" s="447"/>
      <c r="O27" s="447"/>
      <c r="P27" s="447"/>
      <c r="Q27" s="447"/>
      <c r="R27" s="447"/>
      <c r="S27" s="447"/>
      <c r="T27" s="447"/>
      <c r="U27" s="447"/>
      <c r="V27" s="447"/>
      <c r="W27" s="447"/>
      <c r="X27" s="447"/>
      <c r="Y27" s="447"/>
      <c r="Z27" s="447"/>
    </row>
    <row r="28" spans="1:26" s="179" customFormat="1" ht="15" customHeight="1" x14ac:dyDescent="0.25">
      <c r="A28" s="451">
        <v>18</v>
      </c>
      <c r="B28" s="486" t="s">
        <v>610</v>
      </c>
      <c r="C28" s="464">
        <v>0.03</v>
      </c>
      <c r="D28" s="465"/>
      <c r="E28" s="465">
        <v>0.03</v>
      </c>
      <c r="F28" s="466"/>
      <c r="G28" s="579"/>
      <c r="H28" s="580"/>
      <c r="I28" s="580"/>
      <c r="J28" s="581"/>
      <c r="K28" s="455"/>
      <c r="L28" s="455"/>
      <c r="M28" s="455"/>
      <c r="N28" s="455"/>
      <c r="O28" s="455"/>
      <c r="P28" s="455"/>
      <c r="Q28" s="455"/>
      <c r="R28" s="455"/>
      <c r="S28" s="455"/>
      <c r="T28" s="455"/>
      <c r="U28" s="455"/>
      <c r="V28" s="455"/>
      <c r="W28" s="455"/>
      <c r="X28" s="455"/>
      <c r="Y28" s="455"/>
      <c r="Z28" s="455"/>
    </row>
    <row r="29" spans="1:26" x14ac:dyDescent="0.25">
      <c r="A29" s="451">
        <v>19</v>
      </c>
      <c r="B29" s="484" t="s">
        <v>620</v>
      </c>
      <c r="C29" s="452" t="s">
        <v>131</v>
      </c>
      <c r="D29" s="453" t="s">
        <v>130</v>
      </c>
      <c r="E29" s="453" t="s">
        <v>131</v>
      </c>
      <c r="F29" s="454" t="s">
        <v>130</v>
      </c>
      <c r="G29" s="565"/>
      <c r="H29" s="566"/>
      <c r="I29" s="566"/>
      <c r="J29" s="567"/>
    </row>
    <row r="30" spans="1:26" s="185" customFormat="1" ht="30" x14ac:dyDescent="0.25">
      <c r="A30" s="451">
        <v>20</v>
      </c>
      <c r="B30" s="485" t="s">
        <v>614</v>
      </c>
      <c r="C30" s="456">
        <v>2</v>
      </c>
      <c r="D30" s="457"/>
      <c r="E30" s="457">
        <v>2</v>
      </c>
      <c r="F30" s="458"/>
      <c r="G30" s="574"/>
      <c r="H30" s="575"/>
      <c r="I30" s="575"/>
      <c r="J30" s="576"/>
      <c r="K30" s="447"/>
      <c r="L30" s="447"/>
      <c r="M30" s="447"/>
      <c r="N30" s="447"/>
      <c r="O30" s="447"/>
      <c r="P30" s="447"/>
      <c r="Q30" s="447"/>
      <c r="R30" s="447"/>
      <c r="S30" s="447"/>
      <c r="T30" s="447"/>
      <c r="U30" s="447"/>
      <c r="V30" s="447"/>
      <c r="W30" s="447"/>
      <c r="X30" s="447"/>
      <c r="Y30" s="447"/>
      <c r="Z30" s="447"/>
    </row>
    <row r="31" spans="1:26" s="179" customFormat="1" ht="30" x14ac:dyDescent="0.25">
      <c r="A31" s="451">
        <v>21</v>
      </c>
      <c r="B31" s="486" t="s">
        <v>615</v>
      </c>
      <c r="C31" s="467">
        <v>500</v>
      </c>
      <c r="D31" s="468"/>
      <c r="E31" s="468">
        <v>500</v>
      </c>
      <c r="F31" s="469"/>
      <c r="G31" s="582"/>
      <c r="H31" s="583"/>
      <c r="I31" s="583"/>
      <c r="J31" s="584"/>
      <c r="K31" s="455"/>
      <c r="L31" s="455"/>
      <c r="M31" s="455"/>
      <c r="N31" s="455"/>
      <c r="O31" s="455"/>
      <c r="P31" s="455"/>
      <c r="Q31" s="455"/>
      <c r="R31" s="455"/>
      <c r="S31" s="455"/>
      <c r="T31" s="455"/>
      <c r="U31" s="455"/>
      <c r="V31" s="455"/>
      <c r="W31" s="455"/>
      <c r="X31" s="455"/>
      <c r="Y31" s="455"/>
      <c r="Z31" s="455"/>
    </row>
    <row r="32" spans="1:26" ht="30" x14ac:dyDescent="0.25">
      <c r="A32" s="451">
        <v>22</v>
      </c>
      <c r="B32" s="484" t="s">
        <v>621</v>
      </c>
      <c r="C32" s="452" t="s">
        <v>130</v>
      </c>
      <c r="D32" s="453" t="s">
        <v>130</v>
      </c>
      <c r="E32" s="453" t="s">
        <v>130</v>
      </c>
      <c r="F32" s="454" t="s">
        <v>130</v>
      </c>
      <c r="G32" s="565"/>
      <c r="H32" s="566"/>
      <c r="I32" s="566"/>
      <c r="J32" s="567"/>
    </row>
    <row r="33" spans="1:26" s="185" customFormat="1" ht="30" x14ac:dyDescent="0.25">
      <c r="A33" s="451">
        <v>23</v>
      </c>
      <c r="B33" s="485" t="s">
        <v>616</v>
      </c>
      <c r="C33" s="456"/>
      <c r="D33" s="457"/>
      <c r="E33" s="457"/>
      <c r="F33" s="458"/>
      <c r="G33" s="574"/>
      <c r="H33" s="575"/>
      <c r="I33" s="575"/>
      <c r="J33" s="576"/>
      <c r="K33" s="447"/>
      <c r="L33" s="447"/>
      <c r="M33" s="447"/>
      <c r="N33" s="447"/>
      <c r="O33" s="447"/>
      <c r="P33" s="447"/>
      <c r="Q33" s="447"/>
      <c r="R33" s="447"/>
      <c r="S33" s="447"/>
      <c r="T33" s="447"/>
      <c r="U33" s="447"/>
      <c r="V33" s="447"/>
      <c r="W33" s="447"/>
      <c r="X33" s="447"/>
      <c r="Y33" s="447"/>
      <c r="Z33" s="447"/>
    </row>
    <row r="34" spans="1:26" s="179" customFormat="1" ht="15" customHeight="1" x14ac:dyDescent="0.25">
      <c r="A34" s="451">
        <v>24</v>
      </c>
      <c r="B34" s="486" t="s">
        <v>617</v>
      </c>
      <c r="C34" s="467"/>
      <c r="D34" s="468"/>
      <c r="E34" s="468"/>
      <c r="F34" s="469"/>
      <c r="G34" s="582"/>
      <c r="H34" s="583"/>
      <c r="I34" s="583"/>
      <c r="J34" s="584"/>
      <c r="K34" s="455"/>
      <c r="L34" s="455"/>
      <c r="M34" s="455"/>
      <c r="N34" s="455"/>
      <c r="O34" s="455"/>
      <c r="P34" s="455"/>
      <c r="Q34" s="455"/>
      <c r="R34" s="455"/>
      <c r="S34" s="455"/>
      <c r="T34" s="455"/>
      <c r="U34" s="455"/>
      <c r="V34" s="455"/>
      <c r="W34" s="455"/>
      <c r="X34" s="455"/>
      <c r="Y34" s="455"/>
      <c r="Z34" s="455"/>
    </row>
    <row r="35" spans="1:26" x14ac:dyDescent="0.25">
      <c r="A35" s="451">
        <v>25</v>
      </c>
      <c r="B35" s="484" t="s">
        <v>622</v>
      </c>
      <c r="C35" s="452" t="s">
        <v>131</v>
      </c>
      <c r="D35" s="453" t="s">
        <v>130</v>
      </c>
      <c r="E35" s="453" t="s">
        <v>131</v>
      </c>
      <c r="F35" s="454" t="s">
        <v>130</v>
      </c>
      <c r="G35" s="565"/>
      <c r="H35" s="566"/>
      <c r="I35" s="566"/>
      <c r="J35" s="567"/>
    </row>
    <row r="36" spans="1:26" x14ac:dyDescent="0.25">
      <c r="A36" s="451">
        <v>26</v>
      </c>
      <c r="B36" s="487" t="s">
        <v>611</v>
      </c>
      <c r="C36" s="945" t="s">
        <v>612</v>
      </c>
      <c r="D36" s="946"/>
      <c r="E36" s="946"/>
      <c r="F36" s="947"/>
      <c r="G36" s="923"/>
      <c r="H36" s="924"/>
      <c r="I36" s="924"/>
      <c r="J36" s="925"/>
    </row>
    <row r="37" spans="1:26" s="185" customFormat="1" ht="30" x14ac:dyDescent="0.25">
      <c r="A37" s="442">
        <v>27</v>
      </c>
      <c r="B37" s="490" t="s">
        <v>618</v>
      </c>
      <c r="C37" s="444">
        <v>4</v>
      </c>
      <c r="D37" s="459"/>
      <c r="E37" s="459">
        <v>2</v>
      </c>
      <c r="F37" s="446"/>
      <c r="G37" s="562"/>
      <c r="H37" s="577"/>
      <c r="I37" s="577"/>
      <c r="J37" s="564"/>
      <c r="K37" s="447"/>
      <c r="L37" s="447"/>
      <c r="M37" s="447"/>
      <c r="N37" s="447"/>
      <c r="O37" s="447"/>
      <c r="P37" s="447"/>
      <c r="Q37" s="447"/>
      <c r="R37" s="447"/>
      <c r="S37" s="447"/>
      <c r="T37" s="447"/>
      <c r="U37" s="447"/>
      <c r="V37" s="447"/>
      <c r="W37" s="447"/>
      <c r="X37" s="447"/>
      <c r="Y37" s="447"/>
      <c r="Z37" s="447"/>
    </row>
    <row r="38" spans="1:26" x14ac:dyDescent="0.25">
      <c r="A38" s="938" t="s">
        <v>531</v>
      </c>
      <c r="B38" s="939"/>
      <c r="C38" s="448"/>
      <c r="D38" s="449"/>
      <c r="E38" s="449"/>
      <c r="F38" s="450"/>
      <c r="G38" s="448"/>
      <c r="H38" s="449"/>
      <c r="I38" s="449"/>
      <c r="J38" s="450"/>
    </row>
    <row r="39" spans="1:26" x14ac:dyDescent="0.25">
      <c r="A39" s="470">
        <v>28</v>
      </c>
      <c r="B39" s="389" t="s">
        <v>629</v>
      </c>
      <c r="C39" s="471" t="s">
        <v>131</v>
      </c>
      <c r="D39" s="472" t="s">
        <v>130</v>
      </c>
      <c r="E39" s="472" t="s">
        <v>131</v>
      </c>
      <c r="F39" s="454" t="s">
        <v>130</v>
      </c>
      <c r="G39" s="565"/>
      <c r="H39" s="585"/>
      <c r="I39" s="585"/>
      <c r="J39" s="586"/>
    </row>
    <row r="40" spans="1:26" ht="30" x14ac:dyDescent="0.25">
      <c r="A40" s="451">
        <v>29</v>
      </c>
      <c r="B40" s="482" t="s">
        <v>631</v>
      </c>
      <c r="C40" s="456">
        <v>7</v>
      </c>
      <c r="D40" s="457"/>
      <c r="E40" s="457">
        <v>5</v>
      </c>
      <c r="F40" s="458"/>
      <c r="G40" s="574"/>
      <c r="H40" s="575"/>
      <c r="I40" s="575"/>
      <c r="J40" s="576"/>
    </row>
    <row r="41" spans="1:26" ht="30" x14ac:dyDescent="0.25">
      <c r="A41" s="451">
        <v>30</v>
      </c>
      <c r="B41" s="488" t="s">
        <v>632</v>
      </c>
      <c r="C41" s="473">
        <v>10</v>
      </c>
      <c r="D41" s="474"/>
      <c r="E41" s="474">
        <v>10</v>
      </c>
      <c r="F41" s="475"/>
      <c r="G41" s="587"/>
      <c r="H41" s="588"/>
      <c r="I41" s="588"/>
      <c r="J41" s="589"/>
    </row>
    <row r="42" spans="1:26" ht="30" x14ac:dyDescent="0.25">
      <c r="A42" s="451">
        <v>31</v>
      </c>
      <c r="B42" s="391" t="s">
        <v>630</v>
      </c>
      <c r="C42" s="452" t="s">
        <v>131</v>
      </c>
      <c r="D42" s="453" t="s">
        <v>130</v>
      </c>
      <c r="E42" s="453" t="s">
        <v>131</v>
      </c>
      <c r="F42" s="454" t="s">
        <v>130</v>
      </c>
      <c r="G42" s="565"/>
      <c r="H42" s="566"/>
      <c r="I42" s="566"/>
      <c r="J42" s="567"/>
    </row>
    <row r="43" spans="1:26" ht="30" x14ac:dyDescent="0.25">
      <c r="A43" s="451">
        <v>32</v>
      </c>
      <c r="B43" s="482" t="s">
        <v>633</v>
      </c>
      <c r="C43" s="456">
        <v>7</v>
      </c>
      <c r="D43" s="457"/>
      <c r="E43" s="457">
        <v>5</v>
      </c>
      <c r="F43" s="458"/>
      <c r="G43" s="574"/>
      <c r="H43" s="575"/>
      <c r="I43" s="575"/>
      <c r="J43" s="576"/>
    </row>
    <row r="44" spans="1:26" ht="30" x14ac:dyDescent="0.25">
      <c r="A44" s="442">
        <v>33</v>
      </c>
      <c r="B44" s="489" t="s">
        <v>634</v>
      </c>
      <c r="C44" s="476">
        <v>15</v>
      </c>
      <c r="D44" s="477"/>
      <c r="E44" s="477">
        <v>15</v>
      </c>
      <c r="F44" s="478"/>
      <c r="G44" s="590"/>
      <c r="H44" s="591"/>
      <c r="I44" s="591"/>
      <c r="J44" s="592"/>
    </row>
  </sheetData>
  <sheetProtection algorithmName="SHA-512" hashValue="qqNxZIGryYdj+cYHoMkhnijLckNiEzovxIJqdYkvKRttbYlHzqpH7HPJGkMFcmLB9l1Dn0oR132uJ7H+vR0TtQ==" saltValue="7BoptX9iO5bAgTE/Mzcllw==" spinCount="100000" sheet="1" objects="1" scenarios="1"/>
  <mergeCells count="16">
    <mergeCell ref="A38:B38"/>
    <mergeCell ref="C5:F5"/>
    <mergeCell ref="C6:D6"/>
    <mergeCell ref="E6:F6"/>
    <mergeCell ref="C36:F36"/>
    <mergeCell ref="A1:B1"/>
    <mergeCell ref="G36:J36"/>
    <mergeCell ref="G5:J5"/>
    <mergeCell ref="G6:H6"/>
    <mergeCell ref="I6:J6"/>
    <mergeCell ref="A5:A7"/>
    <mergeCell ref="B5:B7"/>
    <mergeCell ref="A9:B9"/>
    <mergeCell ref="A14:B14"/>
    <mergeCell ref="A25:B25"/>
    <mergeCell ref="A3:J3"/>
  </mergeCells>
  <phoneticPr fontId="15" type="noConversion"/>
  <conditionalFormatting sqref="C11:C13">
    <cfRule type="expression" dxfId="163" priority="45">
      <formula>C$10="No"</formula>
    </cfRule>
  </conditionalFormatting>
  <conditionalFormatting sqref="D11:F13">
    <cfRule type="expression" dxfId="162" priority="44">
      <formula>D$10="No"</formula>
    </cfRule>
  </conditionalFormatting>
  <conditionalFormatting sqref="G11:G13">
    <cfRule type="expression" dxfId="161" priority="43">
      <formula>G$10="No"</formula>
    </cfRule>
  </conditionalFormatting>
  <conditionalFormatting sqref="H11:J13">
    <cfRule type="expression" dxfId="160" priority="42">
      <formula>H$10="No"</formula>
    </cfRule>
  </conditionalFormatting>
  <conditionalFormatting sqref="C16">
    <cfRule type="expression" dxfId="159" priority="41">
      <formula>C15="No"</formula>
    </cfRule>
  </conditionalFormatting>
  <conditionalFormatting sqref="D16:F16">
    <cfRule type="expression" dxfId="158" priority="31">
      <formula>D15="No"</formula>
    </cfRule>
  </conditionalFormatting>
  <conditionalFormatting sqref="C18">
    <cfRule type="expression" dxfId="157" priority="30">
      <formula>C17="No"</formula>
    </cfRule>
  </conditionalFormatting>
  <conditionalFormatting sqref="D18:F18">
    <cfRule type="expression" dxfId="156" priority="29">
      <formula>D17="No"</formula>
    </cfRule>
  </conditionalFormatting>
  <conditionalFormatting sqref="C20">
    <cfRule type="expression" dxfId="155" priority="28">
      <formula>C19="No"</formula>
    </cfRule>
  </conditionalFormatting>
  <conditionalFormatting sqref="D20:F20">
    <cfRule type="expression" dxfId="154" priority="27">
      <formula>D19="No"</formula>
    </cfRule>
  </conditionalFormatting>
  <conditionalFormatting sqref="C22">
    <cfRule type="expression" dxfId="153" priority="26">
      <formula>C21="No"</formula>
    </cfRule>
  </conditionalFormatting>
  <conditionalFormatting sqref="D22:F22">
    <cfRule type="expression" dxfId="152" priority="25">
      <formula>D21="No"</formula>
    </cfRule>
  </conditionalFormatting>
  <conditionalFormatting sqref="C24">
    <cfRule type="expression" dxfId="151" priority="24">
      <formula>C23="No"</formula>
    </cfRule>
  </conditionalFormatting>
  <conditionalFormatting sqref="D24:F24">
    <cfRule type="expression" dxfId="150" priority="23">
      <formula>D23="No"</formula>
    </cfRule>
  </conditionalFormatting>
  <conditionalFormatting sqref="G16">
    <cfRule type="expression" dxfId="149" priority="22">
      <formula>G15="No"</formula>
    </cfRule>
  </conditionalFormatting>
  <conditionalFormatting sqref="H16:J16">
    <cfRule type="expression" dxfId="148" priority="21">
      <formula>H15="No"</formula>
    </cfRule>
  </conditionalFormatting>
  <conditionalFormatting sqref="G18">
    <cfRule type="expression" dxfId="147" priority="20">
      <formula>G17="No"</formula>
    </cfRule>
  </conditionalFormatting>
  <conditionalFormatting sqref="H18:J18">
    <cfRule type="expression" dxfId="146" priority="19">
      <formula>H17="No"</formula>
    </cfRule>
  </conditionalFormatting>
  <conditionalFormatting sqref="G20">
    <cfRule type="expression" dxfId="145" priority="18">
      <formula>G19="No"</formula>
    </cfRule>
  </conditionalFormatting>
  <conditionalFormatting sqref="H20:J20">
    <cfRule type="expression" dxfId="144" priority="17">
      <formula>H19="No"</formula>
    </cfRule>
  </conditionalFormatting>
  <conditionalFormatting sqref="G22">
    <cfRule type="expression" dxfId="143" priority="16">
      <formula>G21="No"</formula>
    </cfRule>
  </conditionalFormatting>
  <conditionalFormatting sqref="H22:J22">
    <cfRule type="expression" dxfId="142" priority="15">
      <formula>H21="No"</formula>
    </cfRule>
  </conditionalFormatting>
  <conditionalFormatting sqref="G24">
    <cfRule type="expression" dxfId="141" priority="14">
      <formula>G23="No"</formula>
    </cfRule>
  </conditionalFormatting>
  <conditionalFormatting sqref="H24:J24">
    <cfRule type="expression" dxfId="140" priority="13">
      <formula>H23="No"</formula>
    </cfRule>
  </conditionalFormatting>
  <conditionalFormatting sqref="C27:C28">
    <cfRule type="expression" dxfId="139" priority="8">
      <formula>C$26="No"</formula>
    </cfRule>
  </conditionalFormatting>
  <conditionalFormatting sqref="D27:J28">
    <cfRule type="expression" dxfId="138" priority="7">
      <formula>D$26="No"</formula>
    </cfRule>
  </conditionalFormatting>
  <conditionalFormatting sqref="C30:C31">
    <cfRule type="expression" dxfId="137" priority="6">
      <formula>C$29="No"</formula>
    </cfRule>
  </conditionalFormatting>
  <conditionalFormatting sqref="D30:J31">
    <cfRule type="expression" dxfId="136" priority="5">
      <formula>D$29="No"</formula>
    </cfRule>
  </conditionalFormatting>
  <conditionalFormatting sqref="C33:C34">
    <cfRule type="expression" dxfId="135" priority="4">
      <formula>C$32="No"</formula>
    </cfRule>
  </conditionalFormatting>
  <conditionalFormatting sqref="D33:J34">
    <cfRule type="expression" dxfId="134" priority="3">
      <formula>D$32="No"</formula>
    </cfRule>
  </conditionalFormatting>
  <conditionalFormatting sqref="C37">
    <cfRule type="expression" dxfId="133" priority="2">
      <formula>C$35="No"</formula>
    </cfRule>
  </conditionalFormatting>
  <conditionalFormatting sqref="D37:J37">
    <cfRule type="expression" dxfId="132" priority="1">
      <formula>D$35="No"</formula>
    </cfRule>
  </conditionalFormatting>
  <conditionalFormatting sqref="C40:J41">
    <cfRule type="expression" dxfId="131" priority="1434">
      <formula>C$39="No"</formula>
    </cfRule>
  </conditionalFormatting>
  <conditionalFormatting sqref="C43:J44">
    <cfRule type="expression" dxfId="130" priority="1436">
      <formula>C$42="No"</formula>
    </cfRule>
  </conditionalFormatting>
  <dataValidations count="4">
    <dataValidation type="whole" operator="lessThanOrEqual" allowBlank="1" showInputMessage="1" showErrorMessage="1" error="Value cannot exceed number entered on Line 1 for full-time teachers." sqref="G11:G13 G16 G18 G20 G22 G24 G27 G30 G33 G37 G40 G43" xr:uid="{00000000-0002-0000-0900-000000000000}">
      <formula1>$G$8</formula1>
    </dataValidation>
    <dataValidation type="whole" operator="lessThanOrEqual" allowBlank="1" showInputMessage="1" showErrorMessage="1" error="Value cannot exceed number entered on Line 1 for part-time teachers." sqref="H11:H13 H16 H18 H20 H22 H24 H27 H30 H33 H37 H40 H43" xr:uid="{00000000-0002-0000-0900-000001000000}">
      <formula1>$H$8</formula1>
    </dataValidation>
    <dataValidation type="whole" operator="lessThanOrEqual" allowBlank="1" showInputMessage="1" showErrorMessage="1" error="Value cannot exceed number entered on Line 1 for full-time teachers' assistants/ aides." sqref="I11:I13 I16 I18 I20 I22 I24 I27 I30 I33 I37 I40 I43" xr:uid="{00000000-0002-0000-0900-000002000000}">
      <formula1>$I$8</formula1>
    </dataValidation>
    <dataValidation type="whole" operator="lessThanOrEqual" allowBlank="1" showInputMessage="1" showErrorMessage="1" error="Value cannot exceed number entered on Line 1 for part-time teachers' assistants/ aides." sqref="J24 J11:J13 J16 J18 J20 J22 J27 J30 J33 J37 J40 J43" xr:uid="{00000000-0002-0000-0900-000003000000}">
      <formula1>$J$8</formula1>
    </dataValidation>
  </dataValidations>
  <printOptions horizontalCentered="1"/>
  <pageMargins left="0.2" right="0.2" top="0.75" bottom="0.75" header="0.3" footer="0.3"/>
  <pageSetup scale="90" orientation="landscape" horizontalDpi="1200" verticalDpi="1200" r:id="rId1"/>
  <headerFooter>
    <oddHeader>&amp;C&amp;"Times New Roman,Bold"First Things First Cost of Quality Study
Provider Survey for Licensed Centers</oddHeader>
    <oddFooter>&amp;LQuestions? Contact Burns &amp; Associates, Inc. at CostofQuality@burnshealthpolicy.com / or (602) 241-8515&amp;RPrinted &amp;D</oddFooter>
  </headerFooter>
  <rowBreaks count="1" manualBreakCount="1">
    <brk id="24" max="9"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4000000}">
          <x14:formula1>
            <xm:f>'Drop Down Lists'!$D$25:$D$26</xm:f>
          </x14:formula1>
          <xm:sqref>C10:J10 C15:J15 C39:J39 C42:J42 C26:J26 C29:J29 C23:J23 C35:J35 C19:J19 C17:J17 C21:J21 C32:J32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IZ40"/>
  <sheetViews>
    <sheetView showGridLines="0" zoomScaleNormal="100" zoomScaleSheetLayoutView="100" workbookViewId="0">
      <selection activeCell="I8" sqref="I8"/>
    </sheetView>
  </sheetViews>
  <sheetFormatPr defaultRowHeight="15" x14ac:dyDescent="0.25"/>
  <cols>
    <col min="1" max="1" width="5.28515625" style="286" bestFit="1" customWidth="1"/>
    <col min="2" max="2" width="70.7109375" customWidth="1"/>
    <col min="3" max="7" width="14.7109375" customWidth="1"/>
    <col min="8" max="8" width="14.7109375" style="117" hidden="1" customWidth="1"/>
    <col min="9" max="17" width="14.7109375" customWidth="1"/>
    <col min="18" max="258" width="14.7109375" style="5" customWidth="1"/>
  </cols>
  <sheetData>
    <row r="1" spans="1:260" s="3" customFormat="1" x14ac:dyDescent="0.25">
      <c r="A1" s="843" t="str">
        <f>IF(ISBLANK('Contact Info'!C7)=TRUE, "",'Contact Info'!C7)</f>
        <v/>
      </c>
      <c r="B1" s="843"/>
      <c r="C1" s="119"/>
      <c r="D1" s="119"/>
      <c r="E1" s="119"/>
      <c r="F1" s="119"/>
      <c r="G1" s="119"/>
      <c r="H1" s="119"/>
      <c r="I1" s="119"/>
      <c r="J1" s="119"/>
      <c r="K1" s="119"/>
      <c r="L1" s="119"/>
      <c r="M1" s="119"/>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c r="DA1" s="165"/>
      <c r="DB1" s="165"/>
      <c r="DC1" s="165"/>
      <c r="DD1" s="165"/>
      <c r="DE1" s="165"/>
      <c r="DF1" s="165"/>
      <c r="DG1" s="165"/>
      <c r="DH1" s="165"/>
      <c r="DI1" s="165"/>
      <c r="DJ1" s="165"/>
      <c r="DK1" s="165"/>
      <c r="DL1" s="165"/>
      <c r="DM1" s="165"/>
      <c r="DN1" s="165"/>
      <c r="DO1" s="165"/>
      <c r="DP1" s="165"/>
      <c r="DQ1" s="165"/>
      <c r="DR1" s="165"/>
      <c r="DS1" s="165"/>
      <c r="DT1" s="165"/>
      <c r="DU1" s="165"/>
      <c r="DV1" s="165"/>
      <c r="DW1" s="165"/>
      <c r="DX1" s="165"/>
      <c r="DY1" s="165"/>
      <c r="DZ1" s="165"/>
      <c r="EA1" s="165"/>
      <c r="EB1" s="165"/>
      <c r="EC1" s="165"/>
      <c r="ED1" s="165"/>
      <c r="EE1" s="165"/>
      <c r="EF1" s="165"/>
      <c r="EG1" s="165"/>
      <c r="EH1" s="165"/>
      <c r="EI1" s="165"/>
      <c r="EJ1" s="165"/>
      <c r="EK1" s="165"/>
      <c r="EL1" s="165"/>
      <c r="EM1" s="165"/>
      <c r="EN1" s="165"/>
      <c r="EO1" s="165"/>
      <c r="EP1" s="165"/>
      <c r="EQ1" s="165"/>
      <c r="ER1" s="165"/>
      <c r="ES1" s="165"/>
      <c r="ET1" s="165"/>
      <c r="EU1" s="165"/>
      <c r="EV1" s="165"/>
      <c r="EW1" s="165"/>
      <c r="EX1" s="165"/>
      <c r="EY1" s="165"/>
      <c r="EZ1" s="165"/>
      <c r="FA1" s="165"/>
      <c r="FB1" s="165"/>
      <c r="FC1" s="165"/>
      <c r="FD1" s="165"/>
      <c r="FE1" s="165"/>
      <c r="FF1" s="165"/>
      <c r="FG1" s="165"/>
      <c r="FH1" s="165"/>
      <c r="FI1" s="165"/>
      <c r="FJ1" s="165"/>
      <c r="FK1" s="165"/>
      <c r="FL1" s="165"/>
      <c r="FM1" s="165"/>
      <c r="FN1" s="165"/>
      <c r="FO1" s="165"/>
      <c r="FP1" s="165"/>
      <c r="FQ1" s="165"/>
      <c r="FR1" s="165"/>
      <c r="FS1" s="165"/>
      <c r="FT1" s="165"/>
      <c r="FU1" s="165"/>
      <c r="FV1" s="165"/>
      <c r="FW1" s="165"/>
      <c r="FX1" s="165"/>
      <c r="FY1" s="165"/>
      <c r="FZ1" s="165"/>
      <c r="GA1" s="165"/>
      <c r="GB1" s="165"/>
      <c r="GC1" s="165"/>
      <c r="GD1" s="165"/>
      <c r="GE1" s="165"/>
      <c r="GF1" s="165"/>
      <c r="GG1" s="165"/>
      <c r="GH1" s="165"/>
      <c r="GI1" s="165"/>
      <c r="GJ1" s="165"/>
      <c r="GK1" s="165"/>
      <c r="GL1" s="165"/>
      <c r="GM1" s="165"/>
      <c r="GN1" s="165"/>
      <c r="GO1" s="165"/>
      <c r="GP1" s="165"/>
      <c r="GQ1" s="165"/>
      <c r="GR1" s="165"/>
      <c r="GS1" s="165"/>
      <c r="GT1" s="165"/>
      <c r="GU1" s="165"/>
      <c r="GV1" s="165"/>
      <c r="GW1" s="165"/>
      <c r="GX1" s="165"/>
      <c r="GY1" s="165"/>
      <c r="GZ1" s="165"/>
      <c r="HA1" s="165"/>
      <c r="HB1" s="165"/>
      <c r="HC1" s="165"/>
      <c r="HD1" s="165"/>
      <c r="HE1" s="165"/>
      <c r="HF1" s="165"/>
      <c r="HG1" s="165"/>
      <c r="HH1" s="165"/>
      <c r="HI1" s="165"/>
      <c r="HJ1" s="165"/>
      <c r="HK1" s="165"/>
      <c r="HL1" s="165"/>
      <c r="HM1" s="165"/>
      <c r="HN1" s="165"/>
      <c r="HO1" s="165"/>
      <c r="HP1" s="165"/>
      <c r="HQ1" s="165"/>
      <c r="HR1" s="165"/>
      <c r="HS1" s="165"/>
      <c r="HT1" s="165"/>
      <c r="HU1" s="165"/>
      <c r="HV1" s="165"/>
      <c r="HW1" s="165"/>
      <c r="HX1" s="165"/>
      <c r="HY1" s="165"/>
      <c r="HZ1" s="165"/>
      <c r="IA1" s="165"/>
      <c r="IB1" s="165"/>
      <c r="IC1" s="165"/>
      <c r="ID1" s="165"/>
      <c r="IE1" s="165"/>
      <c r="IF1" s="165"/>
      <c r="IG1" s="165"/>
      <c r="IH1" s="165"/>
      <c r="II1" s="165"/>
      <c r="IJ1" s="165"/>
      <c r="IK1" s="165"/>
      <c r="IL1" s="165"/>
      <c r="IM1" s="165"/>
      <c r="IN1" s="165"/>
      <c r="IO1" s="165"/>
      <c r="IP1" s="165"/>
      <c r="IQ1" s="165"/>
      <c r="IR1" s="165"/>
      <c r="IS1" s="165"/>
      <c r="IT1" s="165"/>
      <c r="IU1" s="165"/>
      <c r="IV1" s="165"/>
      <c r="IW1" s="165"/>
      <c r="IX1" s="165"/>
    </row>
    <row r="2" spans="1:260" ht="9" customHeight="1" x14ac:dyDescent="0.25">
      <c r="S2"/>
      <c r="T2"/>
      <c r="U2"/>
      <c r="V2"/>
      <c r="X2"/>
      <c r="Y2"/>
      <c r="Z2"/>
      <c r="AA2"/>
      <c r="AC2"/>
      <c r="AD2"/>
      <c r="AE2"/>
      <c r="AF2"/>
    </row>
    <row r="3" spans="1:260" x14ac:dyDescent="0.25">
      <c r="A3" s="859" t="s">
        <v>673</v>
      </c>
      <c r="B3" s="859"/>
      <c r="C3" s="273"/>
      <c r="D3" s="273"/>
      <c r="E3" s="273"/>
      <c r="F3" s="273"/>
      <c r="G3" s="273"/>
      <c r="H3" s="273"/>
      <c r="I3" s="273"/>
      <c r="J3" s="273"/>
      <c r="K3" s="273"/>
      <c r="L3" s="273"/>
      <c r="M3" s="273"/>
      <c r="N3" s="145">
        <v>2</v>
      </c>
      <c r="O3" s="184">
        <f>N3</f>
        <v>2</v>
      </c>
      <c r="P3" s="184">
        <f>O3</f>
        <v>2</v>
      </c>
      <c r="Q3" s="184">
        <f>P3</f>
        <v>2</v>
      </c>
      <c r="R3" s="145">
        <f>Q3</f>
        <v>2</v>
      </c>
      <c r="S3" s="145">
        <f>N3+1</f>
        <v>3</v>
      </c>
      <c r="T3" s="184">
        <f>S3</f>
        <v>3</v>
      </c>
      <c r="U3" s="184">
        <f>T3</f>
        <v>3</v>
      </c>
      <c r="V3" s="184">
        <f>U3</f>
        <v>3</v>
      </c>
      <c r="W3" s="145">
        <f>V3</f>
        <v>3</v>
      </c>
      <c r="X3" s="145">
        <f>S3+1</f>
        <v>4</v>
      </c>
      <c r="Y3" s="184">
        <f>X3</f>
        <v>4</v>
      </c>
      <c r="Z3" s="184">
        <f>Y3</f>
        <v>4</v>
      </c>
      <c r="AA3" s="184">
        <f>Z3</f>
        <v>4</v>
      </c>
      <c r="AB3" s="145">
        <f>AA3</f>
        <v>4</v>
      </c>
      <c r="AC3" s="145">
        <f>X3+1</f>
        <v>5</v>
      </c>
      <c r="AD3" s="184">
        <f>AC3</f>
        <v>5</v>
      </c>
      <c r="AE3" s="184">
        <f>AD3</f>
        <v>5</v>
      </c>
      <c r="AF3" s="184">
        <f>AE3</f>
        <v>5</v>
      </c>
      <c r="AG3" s="145">
        <f>AF3</f>
        <v>5</v>
      </c>
      <c r="AH3" s="145">
        <f>AC3+1</f>
        <v>6</v>
      </c>
      <c r="AI3" s="145">
        <f>AH3</f>
        <v>6</v>
      </c>
      <c r="AJ3" s="145">
        <f>AI3</f>
        <v>6</v>
      </c>
      <c r="AK3" s="145">
        <f>AJ3</f>
        <v>6</v>
      </c>
      <c r="AL3" s="145">
        <f>AK3</f>
        <v>6</v>
      </c>
      <c r="AM3" s="145">
        <f>AH3+1</f>
        <v>7</v>
      </c>
      <c r="AN3" s="145">
        <f>AM3</f>
        <v>7</v>
      </c>
      <c r="AO3" s="145">
        <f>AN3</f>
        <v>7</v>
      </c>
      <c r="AP3" s="145">
        <f>AO3</f>
        <v>7</v>
      </c>
      <c r="AQ3" s="145">
        <f>AP3</f>
        <v>7</v>
      </c>
      <c r="AR3" s="145">
        <f>AM3+1</f>
        <v>8</v>
      </c>
      <c r="AS3" s="145">
        <f>AR3</f>
        <v>8</v>
      </c>
      <c r="AT3" s="145">
        <f>AS3</f>
        <v>8</v>
      </c>
      <c r="AU3" s="145">
        <f>AT3</f>
        <v>8</v>
      </c>
      <c r="AV3" s="145">
        <f>AU3</f>
        <v>8</v>
      </c>
      <c r="AW3" s="145">
        <f>AR3+1</f>
        <v>9</v>
      </c>
      <c r="AX3" s="145">
        <f>AW3</f>
        <v>9</v>
      </c>
      <c r="AY3" s="145">
        <f>AX3</f>
        <v>9</v>
      </c>
      <c r="AZ3" s="145">
        <f>AY3</f>
        <v>9</v>
      </c>
      <c r="BA3" s="145">
        <f>AZ3</f>
        <v>9</v>
      </c>
      <c r="BB3" s="145">
        <f>AW3+1</f>
        <v>10</v>
      </c>
      <c r="BC3" s="145">
        <f>BB3</f>
        <v>10</v>
      </c>
      <c r="BD3" s="145">
        <f>BC3</f>
        <v>10</v>
      </c>
      <c r="BE3" s="145">
        <f>BD3</f>
        <v>10</v>
      </c>
      <c r="BF3" s="145">
        <f>BE3</f>
        <v>10</v>
      </c>
      <c r="BG3" s="145">
        <f>BB3+1</f>
        <v>11</v>
      </c>
      <c r="BH3" s="145">
        <f>BG3</f>
        <v>11</v>
      </c>
      <c r="BI3" s="145">
        <f>BH3</f>
        <v>11</v>
      </c>
      <c r="BJ3" s="145">
        <f>BI3</f>
        <v>11</v>
      </c>
      <c r="BK3" s="145">
        <f>BJ3</f>
        <v>11</v>
      </c>
      <c r="BL3" s="145">
        <f>BG3+1</f>
        <v>12</v>
      </c>
      <c r="BM3" s="145">
        <f>BL3</f>
        <v>12</v>
      </c>
      <c r="BN3" s="145">
        <f>BM3</f>
        <v>12</v>
      </c>
      <c r="BO3" s="145">
        <f>BN3</f>
        <v>12</v>
      </c>
      <c r="BP3" s="145">
        <f>BO3</f>
        <v>12</v>
      </c>
      <c r="BQ3" s="145">
        <f>BL3+1</f>
        <v>13</v>
      </c>
      <c r="BR3" s="145">
        <f>BQ3</f>
        <v>13</v>
      </c>
      <c r="BS3" s="145">
        <f>BR3</f>
        <v>13</v>
      </c>
      <c r="BT3" s="145">
        <f>BS3</f>
        <v>13</v>
      </c>
      <c r="BU3" s="145">
        <f>BT3</f>
        <v>13</v>
      </c>
      <c r="BV3" s="145">
        <f>BQ3+1</f>
        <v>14</v>
      </c>
      <c r="BW3" s="145">
        <f>BV3</f>
        <v>14</v>
      </c>
      <c r="BX3" s="145">
        <f>BW3</f>
        <v>14</v>
      </c>
      <c r="BY3" s="145">
        <f>BX3</f>
        <v>14</v>
      </c>
      <c r="BZ3" s="145">
        <f>BY3</f>
        <v>14</v>
      </c>
      <c r="CA3" s="145">
        <f>BV3+1</f>
        <v>15</v>
      </c>
      <c r="CB3" s="145">
        <f>CA3</f>
        <v>15</v>
      </c>
      <c r="CC3" s="145">
        <f>CB3</f>
        <v>15</v>
      </c>
      <c r="CD3" s="145">
        <f>CC3</f>
        <v>15</v>
      </c>
      <c r="CE3" s="145">
        <f>CD3</f>
        <v>15</v>
      </c>
      <c r="CF3" s="145">
        <f>CA3+1</f>
        <v>16</v>
      </c>
      <c r="CG3" s="145">
        <f>CF3</f>
        <v>16</v>
      </c>
      <c r="CH3" s="145">
        <f>CG3</f>
        <v>16</v>
      </c>
      <c r="CI3" s="145">
        <f>CH3</f>
        <v>16</v>
      </c>
      <c r="CJ3" s="145">
        <f>CI3</f>
        <v>16</v>
      </c>
      <c r="CK3" s="145">
        <f>CF3+1</f>
        <v>17</v>
      </c>
      <c r="CL3" s="145">
        <f>CK3</f>
        <v>17</v>
      </c>
      <c r="CM3" s="145">
        <f>CL3</f>
        <v>17</v>
      </c>
      <c r="CN3" s="145">
        <f>CM3</f>
        <v>17</v>
      </c>
      <c r="CO3" s="145">
        <f>CN3</f>
        <v>17</v>
      </c>
      <c r="CP3" s="145">
        <f>CK3+1</f>
        <v>18</v>
      </c>
      <c r="CQ3" s="145">
        <f>CP3</f>
        <v>18</v>
      </c>
      <c r="CR3" s="145">
        <f>CQ3</f>
        <v>18</v>
      </c>
      <c r="CS3" s="145">
        <f>CR3</f>
        <v>18</v>
      </c>
      <c r="CT3" s="145">
        <f>CS3</f>
        <v>18</v>
      </c>
      <c r="CU3" s="145">
        <f>CP3+1</f>
        <v>19</v>
      </c>
      <c r="CV3" s="145">
        <f>CU3</f>
        <v>19</v>
      </c>
      <c r="CW3" s="145">
        <f>CV3</f>
        <v>19</v>
      </c>
      <c r="CX3" s="145">
        <f>CW3</f>
        <v>19</v>
      </c>
      <c r="CY3" s="145">
        <f>CX3</f>
        <v>19</v>
      </c>
      <c r="CZ3" s="145">
        <f>CU3+1</f>
        <v>20</v>
      </c>
      <c r="DA3" s="145">
        <f>CZ3</f>
        <v>20</v>
      </c>
      <c r="DB3" s="145">
        <f>DA3</f>
        <v>20</v>
      </c>
      <c r="DC3" s="145">
        <f>DB3</f>
        <v>20</v>
      </c>
      <c r="DD3" s="145">
        <f>DC3</f>
        <v>20</v>
      </c>
      <c r="DE3" s="145">
        <f>CZ3+1</f>
        <v>21</v>
      </c>
      <c r="DF3" s="145">
        <f>DE3</f>
        <v>21</v>
      </c>
      <c r="DG3" s="145">
        <f>DF3</f>
        <v>21</v>
      </c>
      <c r="DH3" s="145">
        <f>DG3</f>
        <v>21</v>
      </c>
      <c r="DI3" s="145">
        <f>DH3</f>
        <v>21</v>
      </c>
      <c r="DJ3" s="145">
        <f>DE3+1</f>
        <v>22</v>
      </c>
      <c r="DK3" s="145">
        <f>DJ3</f>
        <v>22</v>
      </c>
      <c r="DL3" s="145">
        <f>DK3</f>
        <v>22</v>
      </c>
      <c r="DM3" s="145">
        <f>DL3</f>
        <v>22</v>
      </c>
      <c r="DN3" s="145">
        <f>DM3</f>
        <v>22</v>
      </c>
      <c r="DO3" s="145">
        <f>DJ3+1</f>
        <v>23</v>
      </c>
      <c r="DP3" s="145">
        <f>DO3</f>
        <v>23</v>
      </c>
      <c r="DQ3" s="145">
        <f>DP3</f>
        <v>23</v>
      </c>
      <c r="DR3" s="145">
        <f>DQ3</f>
        <v>23</v>
      </c>
      <c r="DS3" s="145">
        <f>DR3</f>
        <v>23</v>
      </c>
      <c r="DT3" s="145">
        <f>DO3+1</f>
        <v>24</v>
      </c>
      <c r="DU3" s="145">
        <f>DT3</f>
        <v>24</v>
      </c>
      <c r="DV3" s="145">
        <f>DU3</f>
        <v>24</v>
      </c>
      <c r="DW3" s="145">
        <f>DV3</f>
        <v>24</v>
      </c>
      <c r="DX3" s="145">
        <f>DW3</f>
        <v>24</v>
      </c>
      <c r="DY3" s="145">
        <f>DT3+1</f>
        <v>25</v>
      </c>
      <c r="DZ3" s="145">
        <f>DY3</f>
        <v>25</v>
      </c>
      <c r="EA3" s="145">
        <f>DZ3</f>
        <v>25</v>
      </c>
      <c r="EB3" s="145">
        <f>EA3</f>
        <v>25</v>
      </c>
      <c r="EC3" s="145">
        <f>EB3</f>
        <v>25</v>
      </c>
      <c r="ED3" s="145">
        <f>DY3+1</f>
        <v>26</v>
      </c>
      <c r="EE3" s="145">
        <f>ED3</f>
        <v>26</v>
      </c>
      <c r="EF3" s="145">
        <f>EE3</f>
        <v>26</v>
      </c>
      <c r="EG3" s="145">
        <f>EF3</f>
        <v>26</v>
      </c>
      <c r="EH3" s="145">
        <f>EG3</f>
        <v>26</v>
      </c>
      <c r="EI3" s="145">
        <f>ED3+1</f>
        <v>27</v>
      </c>
      <c r="EJ3" s="145">
        <f>EI3</f>
        <v>27</v>
      </c>
      <c r="EK3" s="145">
        <f>EJ3</f>
        <v>27</v>
      </c>
      <c r="EL3" s="145">
        <f>EK3</f>
        <v>27</v>
      </c>
      <c r="EM3" s="145">
        <f>EL3</f>
        <v>27</v>
      </c>
      <c r="EN3" s="145">
        <f>EI3+1</f>
        <v>28</v>
      </c>
      <c r="EO3" s="145">
        <f>EN3</f>
        <v>28</v>
      </c>
      <c r="EP3" s="145">
        <f>EO3</f>
        <v>28</v>
      </c>
      <c r="EQ3" s="145">
        <f>EP3</f>
        <v>28</v>
      </c>
      <c r="ER3" s="145">
        <f>EQ3</f>
        <v>28</v>
      </c>
      <c r="ES3" s="145">
        <f>EN3+1</f>
        <v>29</v>
      </c>
      <c r="ET3" s="145">
        <f>ES3</f>
        <v>29</v>
      </c>
      <c r="EU3" s="145">
        <f>ET3</f>
        <v>29</v>
      </c>
      <c r="EV3" s="145">
        <f>EU3</f>
        <v>29</v>
      </c>
      <c r="EW3" s="145">
        <f>EV3</f>
        <v>29</v>
      </c>
      <c r="EX3" s="145">
        <f>ES3+1</f>
        <v>30</v>
      </c>
      <c r="EY3" s="145">
        <f>EX3</f>
        <v>30</v>
      </c>
      <c r="EZ3" s="145">
        <f>EY3</f>
        <v>30</v>
      </c>
      <c r="FA3" s="145">
        <f>EZ3</f>
        <v>30</v>
      </c>
      <c r="FB3" s="145">
        <f>FA3</f>
        <v>30</v>
      </c>
      <c r="FC3" s="145">
        <f>EX3+1</f>
        <v>31</v>
      </c>
      <c r="FD3" s="145">
        <f>FC3</f>
        <v>31</v>
      </c>
      <c r="FE3" s="145">
        <f>FD3</f>
        <v>31</v>
      </c>
      <c r="FF3" s="145">
        <f>FE3</f>
        <v>31</v>
      </c>
      <c r="FG3" s="145">
        <f>FF3</f>
        <v>31</v>
      </c>
      <c r="FH3" s="145">
        <f>FC3+1</f>
        <v>32</v>
      </c>
      <c r="FI3" s="145">
        <f>FH3</f>
        <v>32</v>
      </c>
      <c r="FJ3" s="145">
        <f>FI3</f>
        <v>32</v>
      </c>
      <c r="FK3" s="145">
        <f>FJ3</f>
        <v>32</v>
      </c>
      <c r="FL3" s="145">
        <f>FK3</f>
        <v>32</v>
      </c>
      <c r="FM3" s="145">
        <f>FH3+1</f>
        <v>33</v>
      </c>
      <c r="FN3" s="145">
        <f>FM3</f>
        <v>33</v>
      </c>
      <c r="FO3" s="145">
        <f>FN3</f>
        <v>33</v>
      </c>
      <c r="FP3" s="145">
        <f>FO3</f>
        <v>33</v>
      </c>
      <c r="FQ3" s="145">
        <f>FP3</f>
        <v>33</v>
      </c>
      <c r="FR3" s="145">
        <f>FM3+1</f>
        <v>34</v>
      </c>
      <c r="FS3" s="145">
        <f>FR3</f>
        <v>34</v>
      </c>
      <c r="FT3" s="145">
        <f>FS3</f>
        <v>34</v>
      </c>
      <c r="FU3" s="145">
        <f>FT3</f>
        <v>34</v>
      </c>
      <c r="FV3" s="145">
        <f>FU3</f>
        <v>34</v>
      </c>
      <c r="FW3" s="145">
        <f>FR3+1</f>
        <v>35</v>
      </c>
      <c r="FX3" s="145">
        <f>FW3</f>
        <v>35</v>
      </c>
      <c r="FY3" s="145">
        <f>FX3</f>
        <v>35</v>
      </c>
      <c r="FZ3" s="145">
        <f>FY3</f>
        <v>35</v>
      </c>
      <c r="GA3" s="145">
        <f>FZ3</f>
        <v>35</v>
      </c>
      <c r="GB3" s="145">
        <f>FW3+1</f>
        <v>36</v>
      </c>
      <c r="GC3" s="145">
        <f>GB3</f>
        <v>36</v>
      </c>
      <c r="GD3" s="145">
        <f>GC3</f>
        <v>36</v>
      </c>
      <c r="GE3" s="145">
        <f>GD3</f>
        <v>36</v>
      </c>
      <c r="GF3" s="145">
        <f>GE3</f>
        <v>36</v>
      </c>
      <c r="GG3" s="145">
        <f>GB3+1</f>
        <v>37</v>
      </c>
      <c r="GH3" s="145">
        <f>GG3</f>
        <v>37</v>
      </c>
      <c r="GI3" s="145">
        <f>GH3</f>
        <v>37</v>
      </c>
      <c r="GJ3" s="145">
        <f>GI3</f>
        <v>37</v>
      </c>
      <c r="GK3" s="145">
        <f>GJ3</f>
        <v>37</v>
      </c>
      <c r="GL3" s="145">
        <f>GG3+1</f>
        <v>38</v>
      </c>
      <c r="GM3" s="145">
        <f>GL3</f>
        <v>38</v>
      </c>
      <c r="GN3" s="145">
        <f>GM3</f>
        <v>38</v>
      </c>
      <c r="GO3" s="145">
        <f>GN3</f>
        <v>38</v>
      </c>
      <c r="GP3" s="145">
        <f>GO3</f>
        <v>38</v>
      </c>
      <c r="GQ3" s="145">
        <f>GL3+1</f>
        <v>39</v>
      </c>
      <c r="GR3" s="145">
        <f>GQ3</f>
        <v>39</v>
      </c>
      <c r="GS3" s="145">
        <f>GR3</f>
        <v>39</v>
      </c>
      <c r="GT3" s="145">
        <f>GS3</f>
        <v>39</v>
      </c>
      <c r="GU3" s="145">
        <f>GT3</f>
        <v>39</v>
      </c>
      <c r="GV3" s="145">
        <f>GQ3+1</f>
        <v>40</v>
      </c>
      <c r="GW3" s="145">
        <f>GV3</f>
        <v>40</v>
      </c>
      <c r="GX3" s="145">
        <f>GW3</f>
        <v>40</v>
      </c>
      <c r="GY3" s="145">
        <f>GX3</f>
        <v>40</v>
      </c>
      <c r="GZ3" s="145">
        <f>GY3</f>
        <v>40</v>
      </c>
      <c r="HA3" s="145">
        <f>GV3+1</f>
        <v>41</v>
      </c>
      <c r="HB3" s="145">
        <f>HA3</f>
        <v>41</v>
      </c>
      <c r="HC3" s="145">
        <f>HB3</f>
        <v>41</v>
      </c>
      <c r="HD3" s="145">
        <f>HC3</f>
        <v>41</v>
      </c>
      <c r="HE3" s="145">
        <f>HD3</f>
        <v>41</v>
      </c>
      <c r="HF3" s="145">
        <f>HA3+1</f>
        <v>42</v>
      </c>
      <c r="HG3" s="145">
        <f>HF3</f>
        <v>42</v>
      </c>
      <c r="HH3" s="145">
        <f>HG3</f>
        <v>42</v>
      </c>
      <c r="HI3" s="145">
        <f>HH3</f>
        <v>42</v>
      </c>
      <c r="HJ3" s="145">
        <f>HI3</f>
        <v>42</v>
      </c>
      <c r="HK3" s="145">
        <f>HF3+1</f>
        <v>43</v>
      </c>
      <c r="HL3" s="145">
        <f>HK3</f>
        <v>43</v>
      </c>
      <c r="HM3" s="145">
        <f>HL3</f>
        <v>43</v>
      </c>
      <c r="HN3" s="145">
        <f>HM3</f>
        <v>43</v>
      </c>
      <c r="HO3" s="145">
        <f>HN3</f>
        <v>43</v>
      </c>
      <c r="HP3" s="145">
        <f>HK3+1</f>
        <v>44</v>
      </c>
      <c r="HQ3" s="145">
        <f>HP3</f>
        <v>44</v>
      </c>
      <c r="HR3" s="145">
        <f>HQ3</f>
        <v>44</v>
      </c>
      <c r="HS3" s="145">
        <f>HR3</f>
        <v>44</v>
      </c>
      <c r="HT3" s="145">
        <f>HS3</f>
        <v>44</v>
      </c>
      <c r="HU3" s="145">
        <f>HP3+1</f>
        <v>45</v>
      </c>
      <c r="HV3" s="145">
        <f>HU3</f>
        <v>45</v>
      </c>
      <c r="HW3" s="145">
        <f>HV3</f>
        <v>45</v>
      </c>
      <c r="HX3" s="145">
        <f>HW3</f>
        <v>45</v>
      </c>
      <c r="HY3" s="145">
        <f>HX3</f>
        <v>45</v>
      </c>
      <c r="HZ3" s="145">
        <f>HU3+1</f>
        <v>46</v>
      </c>
      <c r="IA3" s="145">
        <f>HZ3</f>
        <v>46</v>
      </c>
      <c r="IB3" s="145">
        <f>IA3</f>
        <v>46</v>
      </c>
      <c r="IC3" s="145">
        <f>IB3</f>
        <v>46</v>
      </c>
      <c r="ID3" s="145">
        <f>IC3</f>
        <v>46</v>
      </c>
      <c r="IE3" s="145">
        <f>HZ3+1</f>
        <v>47</v>
      </c>
      <c r="IF3" s="145">
        <f>IE3</f>
        <v>47</v>
      </c>
      <c r="IG3" s="145">
        <f>IF3</f>
        <v>47</v>
      </c>
      <c r="IH3" s="145">
        <f>IG3</f>
        <v>47</v>
      </c>
      <c r="II3" s="145">
        <f>IH3</f>
        <v>47</v>
      </c>
      <c r="IJ3" s="145">
        <f>IE3+1</f>
        <v>48</v>
      </c>
      <c r="IK3" s="145">
        <f>IJ3</f>
        <v>48</v>
      </c>
      <c r="IL3" s="145">
        <f>IK3</f>
        <v>48</v>
      </c>
      <c r="IM3" s="145">
        <f>IL3</f>
        <v>48</v>
      </c>
      <c r="IN3" s="145">
        <f>IM3</f>
        <v>48</v>
      </c>
      <c r="IO3" s="145">
        <f>IJ3+1</f>
        <v>49</v>
      </c>
      <c r="IP3" s="145">
        <f>IO3</f>
        <v>49</v>
      </c>
      <c r="IQ3" s="145">
        <f>IP3</f>
        <v>49</v>
      </c>
      <c r="IR3" s="145">
        <f>IQ3</f>
        <v>49</v>
      </c>
      <c r="IS3" s="145">
        <f>IR3</f>
        <v>49</v>
      </c>
      <c r="IT3" s="145">
        <f>IO3+1</f>
        <v>50</v>
      </c>
      <c r="IU3" s="145">
        <f>IT3</f>
        <v>50</v>
      </c>
      <c r="IV3" s="145">
        <f>IU3</f>
        <v>50</v>
      </c>
      <c r="IW3" s="145">
        <f>IV3</f>
        <v>50</v>
      </c>
      <c r="IX3" s="145">
        <f>IW3</f>
        <v>50</v>
      </c>
    </row>
    <row r="4" spans="1:260" ht="9" customHeight="1" x14ac:dyDescent="0.25">
      <c r="A4" s="287"/>
      <c r="B4" s="191"/>
      <c r="C4" s="241"/>
      <c r="D4" s="241"/>
      <c r="E4" s="241"/>
      <c r="F4" s="241"/>
      <c r="I4" s="191"/>
      <c r="J4" s="191"/>
      <c r="K4" s="191"/>
      <c r="L4" s="191"/>
      <c r="N4" s="145" t="str">
        <f>IF('Contact Info'!$C$12&gt;=N3, "Y", "")</f>
        <v/>
      </c>
      <c r="O4" s="145" t="str">
        <f>IF('Contact Info'!$C$12&gt;=O3, "Y", "")</f>
        <v/>
      </c>
      <c r="P4" s="145" t="str">
        <f>IF('Contact Info'!$C$12&gt;=P3, "Y", "")</f>
        <v/>
      </c>
      <c r="Q4" s="145" t="str">
        <f>IF('Contact Info'!$C$12&gt;=Q3, "Y", "")</f>
        <v/>
      </c>
      <c r="R4" s="145" t="str">
        <f>IF('Contact Info'!$C$12&gt;=R3, "Y", "")</f>
        <v/>
      </c>
      <c r="S4" s="145" t="str">
        <f>IF('Contact Info'!$C$12&gt;=S3, "Y", "")</f>
        <v/>
      </c>
      <c r="T4" s="145" t="str">
        <f>IF('Contact Info'!$C$12&gt;=T3, "Y", "")</f>
        <v/>
      </c>
      <c r="U4" s="145" t="str">
        <f>IF('Contact Info'!$C$12&gt;=U3, "Y", "")</f>
        <v/>
      </c>
      <c r="V4" s="145" t="str">
        <f>IF('Contact Info'!$C$12&gt;=V3, "Y", "")</f>
        <v/>
      </c>
      <c r="W4" s="145" t="str">
        <f>IF('Contact Info'!$C$12&gt;=W3, "Y", "")</f>
        <v/>
      </c>
      <c r="X4" s="145" t="str">
        <f>IF('Contact Info'!$C$12&gt;=X3, "Y", "")</f>
        <v/>
      </c>
      <c r="Y4" s="145" t="str">
        <f>IF('Contact Info'!$C$12&gt;=Y3, "Y", "")</f>
        <v/>
      </c>
      <c r="Z4" s="145" t="str">
        <f>IF('Contact Info'!$C$12&gt;=Z3, "Y", "")</f>
        <v/>
      </c>
      <c r="AA4" s="145" t="str">
        <f>IF('Contact Info'!$C$12&gt;=AA3, "Y", "")</f>
        <v/>
      </c>
      <c r="AB4" s="145" t="str">
        <f>IF('Contact Info'!$C$12&gt;=AB3, "Y", "")</f>
        <v/>
      </c>
      <c r="AC4" s="145" t="str">
        <f>IF('Contact Info'!$C$12&gt;=AC3, "Y", "")</f>
        <v/>
      </c>
      <c r="AD4" s="145" t="str">
        <f>IF('Contact Info'!$C$12&gt;=AD3, "Y", "")</f>
        <v/>
      </c>
      <c r="AE4" s="145" t="str">
        <f>IF('Contact Info'!$C$12&gt;=AE3, "Y", "")</f>
        <v/>
      </c>
      <c r="AF4" s="145" t="str">
        <f>IF('Contact Info'!$C$12&gt;=AF3, "Y", "")</f>
        <v/>
      </c>
      <c r="AG4" s="145" t="str">
        <f>IF('Contact Info'!$C$12&gt;=AG3, "Y", "")</f>
        <v/>
      </c>
      <c r="AH4" s="145" t="str">
        <f>IF('Contact Info'!$C$12&gt;=AH3, "Y", "")</f>
        <v/>
      </c>
      <c r="AI4" s="145" t="str">
        <f>IF('Contact Info'!$C$12&gt;=AI3, "Y", "")</f>
        <v/>
      </c>
      <c r="AJ4" s="145" t="str">
        <f>IF('Contact Info'!$C$12&gt;=AJ3, "Y", "")</f>
        <v/>
      </c>
      <c r="AK4" s="145" t="str">
        <f>IF('Contact Info'!$C$12&gt;=AK3, "Y", "")</f>
        <v/>
      </c>
      <c r="AL4" s="145" t="str">
        <f>IF('Contact Info'!$C$12&gt;=AL3, "Y", "")</f>
        <v/>
      </c>
      <c r="AM4" s="145" t="str">
        <f>IF('Contact Info'!$C$12&gt;=AM3, "Y", "")</f>
        <v/>
      </c>
      <c r="AN4" s="145" t="str">
        <f>IF('Contact Info'!$C$12&gt;=AN3, "Y", "")</f>
        <v/>
      </c>
      <c r="AO4" s="145" t="str">
        <f>IF('Contact Info'!$C$12&gt;=AO3, "Y", "")</f>
        <v/>
      </c>
      <c r="AP4" s="145" t="str">
        <f>IF('Contact Info'!$C$12&gt;=AP3, "Y", "")</f>
        <v/>
      </c>
      <c r="AQ4" s="145" t="str">
        <f>IF('Contact Info'!$C$12&gt;=AQ3, "Y", "")</f>
        <v/>
      </c>
      <c r="AR4" s="145" t="str">
        <f>IF('Contact Info'!$C$12&gt;=AR3, "Y", "")</f>
        <v/>
      </c>
      <c r="AS4" s="145" t="str">
        <f>IF('Contact Info'!$C$12&gt;=AS3, "Y", "")</f>
        <v/>
      </c>
      <c r="AT4" s="145" t="str">
        <f>IF('Contact Info'!$C$12&gt;=AT3, "Y", "")</f>
        <v/>
      </c>
      <c r="AU4" s="145" t="str">
        <f>IF('Contact Info'!$C$12&gt;=AU3, "Y", "")</f>
        <v/>
      </c>
      <c r="AV4" s="145" t="str">
        <f>IF('Contact Info'!$C$12&gt;=AV3, "Y", "")</f>
        <v/>
      </c>
      <c r="AW4" s="145" t="str">
        <f>IF('Contact Info'!$C$12&gt;=AW3, "Y", "")</f>
        <v/>
      </c>
      <c r="AX4" s="145" t="str">
        <f>IF('Contact Info'!$C$12&gt;=AX3, "Y", "")</f>
        <v/>
      </c>
      <c r="AY4" s="145" t="str">
        <f>IF('Contact Info'!$C$12&gt;=AY3, "Y", "")</f>
        <v/>
      </c>
      <c r="AZ4" s="145" t="str">
        <f>IF('Contact Info'!$C$12&gt;=AZ3, "Y", "")</f>
        <v/>
      </c>
      <c r="BA4" s="145" t="str">
        <f>IF('Contact Info'!$C$12&gt;=BA3, "Y", "")</f>
        <v/>
      </c>
      <c r="BB4" s="145" t="str">
        <f>IF('Contact Info'!$C$12&gt;=BB3, "Y", "")</f>
        <v/>
      </c>
      <c r="BC4" s="145" t="str">
        <f>IF('Contact Info'!$C$12&gt;=BC3, "Y", "")</f>
        <v/>
      </c>
      <c r="BD4" s="145" t="str">
        <f>IF('Contact Info'!$C$12&gt;=BD3, "Y", "")</f>
        <v/>
      </c>
      <c r="BE4" s="145" t="str">
        <f>IF('Contact Info'!$C$12&gt;=BE3, "Y", "")</f>
        <v/>
      </c>
      <c r="BF4" s="145" t="str">
        <f>IF('Contact Info'!$C$12&gt;=BF3, "Y", "")</f>
        <v/>
      </c>
      <c r="BG4" s="145" t="str">
        <f>IF('Contact Info'!$C$12&gt;=BG3, "Y", "")</f>
        <v/>
      </c>
      <c r="BH4" s="145" t="str">
        <f>IF('Contact Info'!$C$12&gt;=BH3, "Y", "")</f>
        <v/>
      </c>
      <c r="BI4" s="145" t="str">
        <f>IF('Contact Info'!$C$12&gt;=BI3, "Y", "")</f>
        <v/>
      </c>
      <c r="BJ4" s="145" t="str">
        <f>IF('Contact Info'!$C$12&gt;=BJ3, "Y", "")</f>
        <v/>
      </c>
      <c r="BK4" s="145" t="str">
        <f>IF('Contact Info'!$C$12&gt;=BK3, "Y", "")</f>
        <v/>
      </c>
      <c r="BL4" s="145" t="str">
        <f>IF('Contact Info'!$C$12&gt;=BL3, "Y", "")</f>
        <v/>
      </c>
      <c r="BM4" s="145" t="str">
        <f>IF('Contact Info'!$C$12&gt;=BM3, "Y", "")</f>
        <v/>
      </c>
      <c r="BN4" s="145" t="str">
        <f>IF('Contact Info'!$C$12&gt;=BN3, "Y", "")</f>
        <v/>
      </c>
      <c r="BO4" s="145" t="str">
        <f>IF('Contact Info'!$C$12&gt;=BO3, "Y", "")</f>
        <v/>
      </c>
      <c r="BP4" s="145" t="str">
        <f>IF('Contact Info'!$C$12&gt;=BP3, "Y", "")</f>
        <v/>
      </c>
      <c r="BQ4" s="145" t="str">
        <f>IF('Contact Info'!$C$12&gt;=BQ3, "Y", "")</f>
        <v/>
      </c>
      <c r="BR4" s="145" t="str">
        <f>IF('Contact Info'!$C$12&gt;=BR3, "Y", "")</f>
        <v/>
      </c>
      <c r="BS4" s="145" t="str">
        <f>IF('Contact Info'!$C$12&gt;=BS3, "Y", "")</f>
        <v/>
      </c>
      <c r="BT4" s="145" t="str">
        <f>IF('Contact Info'!$C$12&gt;=BT3, "Y", "")</f>
        <v/>
      </c>
      <c r="BU4" s="145" t="str">
        <f>IF('Contact Info'!$C$12&gt;=BU3, "Y", "")</f>
        <v/>
      </c>
      <c r="BV4" s="145" t="str">
        <f>IF('Contact Info'!$C$12&gt;=BV3, "Y", "")</f>
        <v/>
      </c>
      <c r="BW4" s="145" t="str">
        <f>IF('Contact Info'!$C$12&gt;=BW3, "Y", "")</f>
        <v/>
      </c>
      <c r="BX4" s="145" t="str">
        <f>IF('Contact Info'!$C$12&gt;=BX3, "Y", "")</f>
        <v/>
      </c>
      <c r="BY4" s="145" t="str">
        <f>IF('Contact Info'!$C$12&gt;=BY3, "Y", "")</f>
        <v/>
      </c>
      <c r="BZ4" s="145" t="str">
        <f>IF('Contact Info'!$C$12&gt;=BZ3, "Y", "")</f>
        <v/>
      </c>
      <c r="CA4" s="145" t="str">
        <f>IF('Contact Info'!$C$12&gt;=CA3, "Y", "")</f>
        <v/>
      </c>
      <c r="CB4" s="145" t="str">
        <f>IF('Contact Info'!$C$12&gt;=CB3, "Y", "")</f>
        <v/>
      </c>
      <c r="CC4" s="145" t="str">
        <f>IF('Contact Info'!$C$12&gt;=CC3, "Y", "")</f>
        <v/>
      </c>
      <c r="CD4" s="145" t="str">
        <f>IF('Contact Info'!$C$12&gt;=CD3, "Y", "")</f>
        <v/>
      </c>
      <c r="CE4" s="145" t="str">
        <f>IF('Contact Info'!$C$12&gt;=CE3, "Y", "")</f>
        <v/>
      </c>
      <c r="CF4" s="145" t="str">
        <f>IF('Contact Info'!$C$12&gt;=CF3, "Y", "")</f>
        <v/>
      </c>
      <c r="CG4" s="145" t="str">
        <f>IF('Contact Info'!$C$12&gt;=CG3, "Y", "")</f>
        <v/>
      </c>
      <c r="CH4" s="145" t="str">
        <f>IF('Contact Info'!$C$12&gt;=CH3, "Y", "")</f>
        <v/>
      </c>
      <c r="CI4" s="145" t="str">
        <f>IF('Contact Info'!$C$12&gt;=CI3, "Y", "")</f>
        <v/>
      </c>
      <c r="CJ4" s="145" t="str">
        <f>IF('Contact Info'!$C$12&gt;=CJ3, "Y", "")</f>
        <v/>
      </c>
      <c r="CK4" s="145" t="str">
        <f>IF('Contact Info'!$C$12&gt;=CK3, "Y", "")</f>
        <v/>
      </c>
      <c r="CL4" s="145" t="str">
        <f>IF('Contact Info'!$C$12&gt;=CL3, "Y", "")</f>
        <v/>
      </c>
      <c r="CM4" s="145" t="str">
        <f>IF('Contact Info'!$C$12&gt;=CM3, "Y", "")</f>
        <v/>
      </c>
      <c r="CN4" s="145" t="str">
        <f>IF('Contact Info'!$C$12&gt;=CN3, "Y", "")</f>
        <v/>
      </c>
      <c r="CO4" s="145" t="str">
        <f>IF('Contact Info'!$C$12&gt;=CO3, "Y", "")</f>
        <v/>
      </c>
      <c r="CP4" s="145" t="str">
        <f>IF('Contact Info'!$C$12&gt;=CP3, "Y", "")</f>
        <v/>
      </c>
      <c r="CQ4" s="145" t="str">
        <f>IF('Contact Info'!$C$12&gt;=CQ3, "Y", "")</f>
        <v/>
      </c>
      <c r="CR4" s="145" t="str">
        <f>IF('Contact Info'!$C$12&gt;=CR3, "Y", "")</f>
        <v/>
      </c>
      <c r="CS4" s="145" t="str">
        <f>IF('Contact Info'!$C$12&gt;=CS3, "Y", "")</f>
        <v/>
      </c>
      <c r="CT4" s="145" t="str">
        <f>IF('Contact Info'!$C$12&gt;=CT3, "Y", "")</f>
        <v/>
      </c>
      <c r="CU4" s="145" t="str">
        <f>IF('Contact Info'!$C$12&gt;=CU3, "Y", "")</f>
        <v/>
      </c>
      <c r="CV4" s="145" t="str">
        <f>IF('Contact Info'!$C$12&gt;=CV3, "Y", "")</f>
        <v/>
      </c>
      <c r="CW4" s="145" t="str">
        <f>IF('Contact Info'!$C$12&gt;=CW3, "Y", "")</f>
        <v/>
      </c>
      <c r="CX4" s="145" t="str">
        <f>IF('Contact Info'!$C$12&gt;=CX3, "Y", "")</f>
        <v/>
      </c>
      <c r="CY4" s="145" t="str">
        <f>IF('Contact Info'!$C$12&gt;=CY3, "Y", "")</f>
        <v/>
      </c>
      <c r="CZ4" s="145" t="str">
        <f>IF('Contact Info'!$C$12&gt;=CZ3, "Y", "")</f>
        <v/>
      </c>
      <c r="DA4" s="145" t="str">
        <f>IF('Contact Info'!$C$12&gt;=DA3, "Y", "")</f>
        <v/>
      </c>
      <c r="DB4" s="145" t="str">
        <f>IF('Contact Info'!$C$12&gt;=DB3, "Y", "")</f>
        <v/>
      </c>
      <c r="DC4" s="145" t="str">
        <f>IF('Contact Info'!$C$12&gt;=DC3, "Y", "")</f>
        <v/>
      </c>
      <c r="DD4" s="145" t="str">
        <f>IF('Contact Info'!$C$12&gt;=DD3, "Y", "")</f>
        <v/>
      </c>
      <c r="DE4" s="145" t="str">
        <f>IF('Contact Info'!$C$12&gt;=DE3, "Y", "")</f>
        <v/>
      </c>
      <c r="DF4" s="145" t="str">
        <f>IF('Contact Info'!$C$12&gt;=DF3, "Y", "")</f>
        <v/>
      </c>
      <c r="DG4" s="145" t="str">
        <f>IF('Contact Info'!$C$12&gt;=DG3, "Y", "")</f>
        <v/>
      </c>
      <c r="DH4" s="145" t="str">
        <f>IF('Contact Info'!$C$12&gt;=DH3, "Y", "")</f>
        <v/>
      </c>
      <c r="DI4" s="145" t="str">
        <f>IF('Contact Info'!$C$12&gt;=DI3, "Y", "")</f>
        <v/>
      </c>
      <c r="DJ4" s="145" t="str">
        <f>IF('Contact Info'!$C$12&gt;=DJ3, "Y", "")</f>
        <v/>
      </c>
      <c r="DK4" s="145" t="str">
        <f>IF('Contact Info'!$C$12&gt;=DK3, "Y", "")</f>
        <v/>
      </c>
      <c r="DL4" s="145" t="str">
        <f>IF('Contact Info'!$C$12&gt;=DL3, "Y", "")</f>
        <v/>
      </c>
      <c r="DM4" s="145" t="str">
        <f>IF('Contact Info'!$C$12&gt;=DM3, "Y", "")</f>
        <v/>
      </c>
      <c r="DN4" s="145" t="str">
        <f>IF('Contact Info'!$C$12&gt;=DN3, "Y", "")</f>
        <v/>
      </c>
      <c r="DO4" s="145" t="str">
        <f>IF('Contact Info'!$C$12&gt;=DO3, "Y", "")</f>
        <v/>
      </c>
      <c r="DP4" s="145" t="str">
        <f>IF('Contact Info'!$C$12&gt;=DP3, "Y", "")</f>
        <v/>
      </c>
      <c r="DQ4" s="145" t="str">
        <f>IF('Contact Info'!$C$12&gt;=DQ3, "Y", "")</f>
        <v/>
      </c>
      <c r="DR4" s="145" t="str">
        <f>IF('Contact Info'!$C$12&gt;=DR3, "Y", "")</f>
        <v/>
      </c>
      <c r="DS4" s="145" t="str">
        <f>IF('Contact Info'!$C$12&gt;=DS3, "Y", "")</f>
        <v/>
      </c>
      <c r="DT4" s="145" t="str">
        <f>IF('Contact Info'!$C$12&gt;=DT3, "Y", "")</f>
        <v/>
      </c>
      <c r="DU4" s="145" t="str">
        <f>IF('Contact Info'!$C$12&gt;=DU3, "Y", "")</f>
        <v/>
      </c>
      <c r="DV4" s="145" t="str">
        <f>IF('Contact Info'!$C$12&gt;=DV3, "Y", "")</f>
        <v/>
      </c>
      <c r="DW4" s="145" t="str">
        <f>IF('Contact Info'!$C$12&gt;=DW3, "Y", "")</f>
        <v/>
      </c>
      <c r="DX4" s="145" t="str">
        <f>IF('Contact Info'!$C$12&gt;=DX3, "Y", "")</f>
        <v/>
      </c>
      <c r="DY4" s="145" t="str">
        <f>IF('Contact Info'!$C$12&gt;=DY3, "Y", "")</f>
        <v/>
      </c>
      <c r="DZ4" s="145" t="str">
        <f>IF('Contact Info'!$C$12&gt;=DZ3, "Y", "")</f>
        <v/>
      </c>
      <c r="EA4" s="145" t="str">
        <f>IF('Contact Info'!$C$12&gt;=EA3, "Y", "")</f>
        <v/>
      </c>
      <c r="EB4" s="145" t="str">
        <f>IF('Contact Info'!$C$12&gt;=EB3, "Y", "")</f>
        <v/>
      </c>
      <c r="EC4" s="145" t="str">
        <f>IF('Contact Info'!$C$12&gt;=EC3, "Y", "")</f>
        <v/>
      </c>
      <c r="ED4" s="145" t="str">
        <f>IF('Contact Info'!$C$12&gt;=ED3, "Y", "")</f>
        <v/>
      </c>
      <c r="EE4" s="145" t="str">
        <f>IF('Contact Info'!$C$12&gt;=EE3, "Y", "")</f>
        <v/>
      </c>
      <c r="EF4" s="145" t="str">
        <f>IF('Contact Info'!$C$12&gt;=EF3, "Y", "")</f>
        <v/>
      </c>
      <c r="EG4" s="145" t="str">
        <f>IF('Contact Info'!$C$12&gt;=EG3, "Y", "")</f>
        <v/>
      </c>
      <c r="EH4" s="145" t="str">
        <f>IF('Contact Info'!$C$12&gt;=EH3, "Y", "")</f>
        <v/>
      </c>
      <c r="EI4" s="145" t="str">
        <f>IF('Contact Info'!$C$12&gt;=EI3, "Y", "")</f>
        <v/>
      </c>
      <c r="EJ4" s="145" t="str">
        <f>IF('Contact Info'!$C$12&gt;=EJ3, "Y", "")</f>
        <v/>
      </c>
      <c r="EK4" s="145" t="str">
        <f>IF('Contact Info'!$C$12&gt;=EK3, "Y", "")</f>
        <v/>
      </c>
      <c r="EL4" s="145" t="str">
        <f>IF('Contact Info'!$C$12&gt;=EL3, "Y", "")</f>
        <v/>
      </c>
      <c r="EM4" s="145" t="str">
        <f>IF('Contact Info'!$C$12&gt;=EM3, "Y", "")</f>
        <v/>
      </c>
      <c r="EN4" s="145" t="str">
        <f>IF('Contact Info'!$C$12&gt;=EN3, "Y", "")</f>
        <v/>
      </c>
      <c r="EO4" s="145" t="str">
        <f>IF('Contact Info'!$C$12&gt;=EO3, "Y", "")</f>
        <v/>
      </c>
      <c r="EP4" s="145" t="str">
        <f>IF('Contact Info'!$C$12&gt;=EP3, "Y", "")</f>
        <v/>
      </c>
      <c r="EQ4" s="145" t="str">
        <f>IF('Contact Info'!$C$12&gt;=EQ3, "Y", "")</f>
        <v/>
      </c>
      <c r="ER4" s="145" t="str">
        <f>IF('Contact Info'!$C$12&gt;=ER3, "Y", "")</f>
        <v/>
      </c>
      <c r="ES4" s="145" t="str">
        <f>IF('Contact Info'!$C$12&gt;=ES3, "Y", "")</f>
        <v/>
      </c>
      <c r="ET4" s="145" t="str">
        <f>IF('Contact Info'!$C$12&gt;=ET3, "Y", "")</f>
        <v/>
      </c>
      <c r="EU4" s="145" t="str">
        <f>IF('Contact Info'!$C$12&gt;=EU3, "Y", "")</f>
        <v/>
      </c>
      <c r="EV4" s="145" t="str">
        <f>IF('Contact Info'!$C$12&gt;=EV3, "Y", "")</f>
        <v/>
      </c>
      <c r="EW4" s="145" t="str">
        <f>IF('Contact Info'!$C$12&gt;=EW3, "Y", "")</f>
        <v/>
      </c>
      <c r="EX4" s="145" t="str">
        <f>IF('Contact Info'!$C$12&gt;=EX3, "Y", "")</f>
        <v/>
      </c>
      <c r="EY4" s="145" t="str">
        <f>IF('Contact Info'!$C$12&gt;=EY3, "Y", "")</f>
        <v/>
      </c>
      <c r="EZ4" s="145" t="str">
        <f>IF('Contact Info'!$C$12&gt;=EZ3, "Y", "")</f>
        <v/>
      </c>
      <c r="FA4" s="145" t="str">
        <f>IF('Contact Info'!$C$12&gt;=FA3, "Y", "")</f>
        <v/>
      </c>
      <c r="FB4" s="145" t="str">
        <f>IF('Contact Info'!$C$12&gt;=FB3, "Y", "")</f>
        <v/>
      </c>
      <c r="FC4" s="145" t="str">
        <f>IF('Contact Info'!$C$12&gt;=FC3, "Y", "")</f>
        <v/>
      </c>
      <c r="FD4" s="145" t="str">
        <f>IF('Contact Info'!$C$12&gt;=FD3, "Y", "")</f>
        <v/>
      </c>
      <c r="FE4" s="145" t="str">
        <f>IF('Contact Info'!$C$12&gt;=FE3, "Y", "")</f>
        <v/>
      </c>
      <c r="FF4" s="145" t="str">
        <f>IF('Contact Info'!$C$12&gt;=FF3, "Y", "")</f>
        <v/>
      </c>
      <c r="FG4" s="145" t="str">
        <f>IF('Contact Info'!$C$12&gt;=FG3, "Y", "")</f>
        <v/>
      </c>
      <c r="FH4" s="145" t="str">
        <f>IF('Contact Info'!$C$12&gt;=FH3, "Y", "")</f>
        <v/>
      </c>
      <c r="FI4" s="145" t="str">
        <f>IF('Contact Info'!$C$12&gt;=FI3, "Y", "")</f>
        <v/>
      </c>
      <c r="FJ4" s="145" t="str">
        <f>IF('Contact Info'!$C$12&gt;=FJ3, "Y", "")</f>
        <v/>
      </c>
      <c r="FK4" s="145" t="str">
        <f>IF('Contact Info'!$C$12&gt;=FK3, "Y", "")</f>
        <v/>
      </c>
      <c r="FL4" s="145" t="str">
        <f>IF('Contact Info'!$C$12&gt;=FL3, "Y", "")</f>
        <v/>
      </c>
      <c r="FM4" s="145" t="str">
        <f>IF('Contact Info'!$C$12&gt;=FM3, "Y", "")</f>
        <v/>
      </c>
      <c r="FN4" s="145" t="str">
        <f>IF('Contact Info'!$C$12&gt;=FN3, "Y", "")</f>
        <v/>
      </c>
      <c r="FO4" s="145" t="str">
        <f>IF('Contact Info'!$C$12&gt;=FO3, "Y", "")</f>
        <v/>
      </c>
      <c r="FP4" s="145" t="str">
        <f>IF('Contact Info'!$C$12&gt;=FP3, "Y", "")</f>
        <v/>
      </c>
      <c r="FQ4" s="145" t="str">
        <f>IF('Contact Info'!$C$12&gt;=FQ3, "Y", "")</f>
        <v/>
      </c>
      <c r="FR4" s="145" t="str">
        <f>IF('Contact Info'!$C$12&gt;=FR3, "Y", "")</f>
        <v/>
      </c>
      <c r="FS4" s="145" t="str">
        <f>IF('Contact Info'!$C$12&gt;=FS3, "Y", "")</f>
        <v/>
      </c>
      <c r="FT4" s="145" t="str">
        <f>IF('Contact Info'!$C$12&gt;=FT3, "Y", "")</f>
        <v/>
      </c>
      <c r="FU4" s="145" t="str">
        <f>IF('Contact Info'!$C$12&gt;=FU3, "Y", "")</f>
        <v/>
      </c>
      <c r="FV4" s="145" t="str">
        <f>IF('Contact Info'!$C$12&gt;=FV3, "Y", "")</f>
        <v/>
      </c>
      <c r="FW4" s="145" t="str">
        <f>IF('Contact Info'!$C$12&gt;=FW3, "Y", "")</f>
        <v/>
      </c>
      <c r="FX4" s="145" t="str">
        <f>IF('Contact Info'!$C$12&gt;=FX3, "Y", "")</f>
        <v/>
      </c>
      <c r="FY4" s="145" t="str">
        <f>IF('Contact Info'!$C$12&gt;=FY3, "Y", "")</f>
        <v/>
      </c>
      <c r="FZ4" s="145" t="str">
        <f>IF('Contact Info'!$C$12&gt;=FZ3, "Y", "")</f>
        <v/>
      </c>
      <c r="GA4" s="145" t="str">
        <f>IF('Contact Info'!$C$12&gt;=GA3, "Y", "")</f>
        <v/>
      </c>
      <c r="GB4" s="145" t="str">
        <f>IF('Contact Info'!$C$12&gt;=GB3, "Y", "")</f>
        <v/>
      </c>
      <c r="GC4" s="145" t="str">
        <f>IF('Contact Info'!$C$12&gt;=GC3, "Y", "")</f>
        <v/>
      </c>
      <c r="GD4" s="145" t="str">
        <f>IF('Contact Info'!$C$12&gt;=GD3, "Y", "")</f>
        <v/>
      </c>
      <c r="GE4" s="145" t="str">
        <f>IF('Contact Info'!$C$12&gt;=GE3, "Y", "")</f>
        <v/>
      </c>
      <c r="GF4" s="145" t="str">
        <f>IF('Contact Info'!$C$12&gt;=GF3, "Y", "")</f>
        <v/>
      </c>
      <c r="GG4" s="145" t="str">
        <f>IF('Contact Info'!$C$12&gt;=GG3, "Y", "")</f>
        <v/>
      </c>
      <c r="GH4" s="145" t="str">
        <f>IF('Contact Info'!$C$12&gt;=GH3, "Y", "")</f>
        <v/>
      </c>
      <c r="GI4" s="145" t="str">
        <f>IF('Contact Info'!$C$12&gt;=GI3, "Y", "")</f>
        <v/>
      </c>
      <c r="GJ4" s="145" t="str">
        <f>IF('Contact Info'!$C$12&gt;=GJ3, "Y", "")</f>
        <v/>
      </c>
      <c r="GK4" s="145" t="str">
        <f>IF('Contact Info'!$C$12&gt;=GK3, "Y", "")</f>
        <v/>
      </c>
      <c r="GL4" s="145" t="str">
        <f>IF('Contact Info'!$C$12&gt;=GL3, "Y", "")</f>
        <v/>
      </c>
      <c r="GM4" s="145" t="str">
        <f>IF('Contact Info'!$C$12&gt;=GM3, "Y", "")</f>
        <v/>
      </c>
      <c r="GN4" s="145" t="str">
        <f>IF('Contact Info'!$C$12&gt;=GN3, "Y", "")</f>
        <v/>
      </c>
      <c r="GO4" s="145" t="str">
        <f>IF('Contact Info'!$C$12&gt;=GO3, "Y", "")</f>
        <v/>
      </c>
      <c r="GP4" s="145" t="str">
        <f>IF('Contact Info'!$C$12&gt;=GP3, "Y", "")</f>
        <v/>
      </c>
      <c r="GQ4" s="145" t="str">
        <f>IF('Contact Info'!$C$12&gt;=GQ3, "Y", "")</f>
        <v/>
      </c>
      <c r="GR4" s="145" t="str">
        <f>IF('Contact Info'!$C$12&gt;=GR3, "Y", "")</f>
        <v/>
      </c>
      <c r="GS4" s="145" t="str">
        <f>IF('Contact Info'!$C$12&gt;=GS3, "Y", "")</f>
        <v/>
      </c>
      <c r="GT4" s="145" t="str">
        <f>IF('Contact Info'!$C$12&gt;=GT3, "Y", "")</f>
        <v/>
      </c>
      <c r="GU4" s="145" t="str">
        <f>IF('Contact Info'!$C$12&gt;=GU3, "Y", "")</f>
        <v/>
      </c>
      <c r="GV4" s="145" t="str">
        <f>IF('Contact Info'!$C$12&gt;=GV3, "Y", "")</f>
        <v/>
      </c>
      <c r="GW4" s="145" t="str">
        <f>IF('Contact Info'!$C$12&gt;=GW3, "Y", "")</f>
        <v/>
      </c>
      <c r="GX4" s="145" t="str">
        <f>IF('Contact Info'!$C$12&gt;=GX3, "Y", "")</f>
        <v/>
      </c>
      <c r="GY4" s="145" t="str">
        <f>IF('Contact Info'!$C$12&gt;=GY3, "Y", "")</f>
        <v/>
      </c>
      <c r="GZ4" s="145" t="str">
        <f>IF('Contact Info'!$C$12&gt;=GZ3, "Y", "")</f>
        <v/>
      </c>
      <c r="HA4" s="145" t="str">
        <f>IF('Contact Info'!$C$12&gt;=HA3, "Y", "")</f>
        <v/>
      </c>
      <c r="HB4" s="145" t="str">
        <f>IF('Contact Info'!$C$12&gt;=HB3, "Y", "")</f>
        <v/>
      </c>
      <c r="HC4" s="145" t="str">
        <f>IF('Contact Info'!$C$12&gt;=HC3, "Y", "")</f>
        <v/>
      </c>
      <c r="HD4" s="145" t="str">
        <f>IF('Contact Info'!$C$12&gt;=HD3, "Y", "")</f>
        <v/>
      </c>
      <c r="HE4" s="145" t="str">
        <f>IF('Contact Info'!$C$12&gt;=HE3, "Y", "")</f>
        <v/>
      </c>
      <c r="HF4" s="145" t="str">
        <f>IF('Contact Info'!$C$12&gt;=HF3, "Y", "")</f>
        <v/>
      </c>
      <c r="HG4" s="145" t="str">
        <f>IF('Contact Info'!$C$12&gt;=HG3, "Y", "")</f>
        <v/>
      </c>
      <c r="HH4" s="145" t="str">
        <f>IF('Contact Info'!$C$12&gt;=HH3, "Y", "")</f>
        <v/>
      </c>
      <c r="HI4" s="145" t="str">
        <f>IF('Contact Info'!$C$12&gt;=HI3, "Y", "")</f>
        <v/>
      </c>
      <c r="HJ4" s="145" t="str">
        <f>IF('Contact Info'!$C$12&gt;=HJ3, "Y", "")</f>
        <v/>
      </c>
      <c r="HK4" s="145" t="str">
        <f>IF('Contact Info'!$C$12&gt;=HK3, "Y", "")</f>
        <v/>
      </c>
      <c r="HL4" s="145" t="str">
        <f>IF('Contact Info'!$C$12&gt;=HL3, "Y", "")</f>
        <v/>
      </c>
      <c r="HM4" s="145" t="str">
        <f>IF('Contact Info'!$C$12&gt;=HM3, "Y", "")</f>
        <v/>
      </c>
      <c r="HN4" s="145" t="str">
        <f>IF('Contact Info'!$C$12&gt;=HN3, "Y", "")</f>
        <v/>
      </c>
      <c r="HO4" s="145" t="str">
        <f>IF('Contact Info'!$C$12&gt;=HO3, "Y", "")</f>
        <v/>
      </c>
      <c r="HP4" s="145" t="str">
        <f>IF('Contact Info'!$C$12&gt;=HP3, "Y", "")</f>
        <v/>
      </c>
      <c r="HQ4" s="145" t="str">
        <f>IF('Contact Info'!$C$12&gt;=HQ3, "Y", "")</f>
        <v/>
      </c>
      <c r="HR4" s="145" t="str">
        <f>IF('Contact Info'!$C$12&gt;=HR3, "Y", "")</f>
        <v/>
      </c>
      <c r="HS4" s="145" t="str">
        <f>IF('Contact Info'!$C$12&gt;=HS3, "Y", "")</f>
        <v/>
      </c>
      <c r="HT4" s="145" t="str">
        <f>IF('Contact Info'!$C$12&gt;=HT3, "Y", "")</f>
        <v/>
      </c>
      <c r="HU4" s="145" t="str">
        <f>IF('Contact Info'!$C$12&gt;=HU3, "Y", "")</f>
        <v/>
      </c>
      <c r="HV4" s="145" t="str">
        <f>IF('Contact Info'!$C$12&gt;=HV3, "Y", "")</f>
        <v/>
      </c>
      <c r="HW4" s="145" t="str">
        <f>IF('Contact Info'!$C$12&gt;=HW3, "Y", "")</f>
        <v/>
      </c>
      <c r="HX4" s="145" t="str">
        <f>IF('Contact Info'!$C$12&gt;=HX3, "Y", "")</f>
        <v/>
      </c>
      <c r="HY4" s="145" t="str">
        <f>IF('Contact Info'!$C$12&gt;=HY3, "Y", "")</f>
        <v/>
      </c>
      <c r="HZ4" s="145" t="str">
        <f>IF('Contact Info'!$C$12&gt;=HZ3, "Y", "")</f>
        <v/>
      </c>
      <c r="IA4" s="145" t="str">
        <f>IF('Contact Info'!$C$12&gt;=IA3, "Y", "")</f>
        <v/>
      </c>
      <c r="IB4" s="145" t="str">
        <f>IF('Contact Info'!$C$12&gt;=IB3, "Y", "")</f>
        <v/>
      </c>
      <c r="IC4" s="145" t="str">
        <f>IF('Contact Info'!$C$12&gt;=IC3, "Y", "")</f>
        <v/>
      </c>
      <c r="ID4" s="145" t="str">
        <f>IF('Contact Info'!$C$12&gt;=ID3, "Y", "")</f>
        <v/>
      </c>
      <c r="IE4" s="145" t="str">
        <f>IF('Contact Info'!$C$12&gt;=IE3, "Y", "")</f>
        <v/>
      </c>
      <c r="IF4" s="145" t="str">
        <f>IF('Contact Info'!$C$12&gt;=IF3, "Y", "")</f>
        <v/>
      </c>
      <c r="IG4" s="145" t="str">
        <f>IF('Contact Info'!$C$12&gt;=IG3, "Y", "")</f>
        <v/>
      </c>
      <c r="IH4" s="145" t="str">
        <f>IF('Contact Info'!$C$12&gt;=IH3, "Y", "")</f>
        <v/>
      </c>
      <c r="II4" s="145" t="str">
        <f>IF('Contact Info'!$C$12&gt;=II3, "Y", "")</f>
        <v/>
      </c>
      <c r="IJ4" s="145" t="str">
        <f>IF('Contact Info'!$C$12&gt;=IJ3, "Y", "")</f>
        <v/>
      </c>
      <c r="IK4" s="145" t="str">
        <f>IF('Contact Info'!$C$12&gt;=IK3, "Y", "")</f>
        <v/>
      </c>
      <c r="IL4" s="145" t="str">
        <f>IF('Contact Info'!$C$12&gt;=IL3, "Y", "")</f>
        <v/>
      </c>
      <c r="IM4" s="145" t="str">
        <f>IF('Contact Info'!$C$12&gt;=IM3, "Y", "")</f>
        <v/>
      </c>
      <c r="IN4" s="145" t="str">
        <f>IF('Contact Info'!$C$12&gt;=IN3, "Y", "")</f>
        <v/>
      </c>
      <c r="IO4" s="145" t="str">
        <f>IF('Contact Info'!$C$12&gt;=IO3, "Y", "")</f>
        <v/>
      </c>
      <c r="IP4" s="145" t="str">
        <f>IF('Contact Info'!$C$12&gt;=IP3, "Y", "")</f>
        <v/>
      </c>
      <c r="IQ4" s="145" t="str">
        <f>IF('Contact Info'!$C$12&gt;=IQ3, "Y", "")</f>
        <v/>
      </c>
      <c r="IR4" s="145" t="str">
        <f>IF('Contact Info'!$C$12&gt;=IR3, "Y", "")</f>
        <v/>
      </c>
      <c r="IS4" s="145" t="str">
        <f>IF('Contact Info'!$C$12&gt;=IS3, "Y", "")</f>
        <v/>
      </c>
      <c r="IT4" s="145" t="str">
        <f>IF('Contact Info'!$C$12&gt;=IT3, "Y", "")</f>
        <v/>
      </c>
      <c r="IU4" s="145" t="str">
        <f>IF('Contact Info'!$C$12&gt;=IU3, "Y", "")</f>
        <v/>
      </c>
      <c r="IV4" s="145" t="str">
        <f>IF('Contact Info'!$C$12&gt;=IV3, "Y", "")</f>
        <v/>
      </c>
      <c r="IW4" s="145" t="str">
        <f>IF('Contact Info'!$C$12&gt;=IW3, "Y", "")</f>
        <v/>
      </c>
      <c r="IX4" s="145" t="str">
        <f>IF('Contact Info'!$C$12&gt;=IX3, "Y", "")</f>
        <v/>
      </c>
    </row>
    <row r="5" spans="1:260" x14ac:dyDescent="0.25">
      <c r="A5" s="146" t="s">
        <v>46</v>
      </c>
      <c r="B5" s="147" t="s">
        <v>47</v>
      </c>
      <c r="C5" s="845" t="s">
        <v>540</v>
      </c>
      <c r="D5" s="846"/>
      <c r="E5" s="846"/>
      <c r="F5" s="846"/>
      <c r="G5" s="847"/>
      <c r="H5" s="238"/>
      <c r="I5" s="845" t="s">
        <v>23</v>
      </c>
      <c r="J5" s="846"/>
      <c r="K5" s="846"/>
      <c r="L5" s="846"/>
      <c r="M5" s="847"/>
      <c r="N5" s="859" t="str">
        <f>IF(N4="Y", "Input", "")</f>
        <v/>
      </c>
      <c r="O5" s="859"/>
      <c r="P5" s="859"/>
      <c r="Q5" s="859"/>
      <c r="R5" s="859"/>
      <c r="S5" s="859" t="str">
        <f>IF(S4="Y", "Input", "")</f>
        <v/>
      </c>
      <c r="T5" s="859"/>
      <c r="U5" s="859"/>
      <c r="V5" s="859"/>
      <c r="W5" s="859"/>
      <c r="X5" s="859" t="str">
        <f>IF(X4="Y", "Input", "")</f>
        <v/>
      </c>
      <c r="Y5" s="859"/>
      <c r="Z5" s="859"/>
      <c r="AA5" s="859"/>
      <c r="AB5" s="859"/>
      <c r="AC5" s="859" t="str">
        <f>IF(AC4="Y", "Input", "")</f>
        <v/>
      </c>
      <c r="AD5" s="859"/>
      <c r="AE5" s="859"/>
      <c r="AF5" s="859"/>
      <c r="AG5" s="859"/>
      <c r="AH5" s="859" t="str">
        <f>IF(AH4="Y", "Input", "")</f>
        <v/>
      </c>
      <c r="AI5" s="859"/>
      <c r="AJ5" s="859"/>
      <c r="AK5" s="859"/>
      <c r="AL5" s="859"/>
      <c r="AM5" s="859" t="str">
        <f>IF(AM4="Y", "Input", "")</f>
        <v/>
      </c>
      <c r="AN5" s="859"/>
      <c r="AO5" s="859"/>
      <c r="AP5" s="859"/>
      <c r="AQ5" s="859"/>
      <c r="AR5" s="859" t="str">
        <f>IF(AR4="Y", "Input", "")</f>
        <v/>
      </c>
      <c r="AS5" s="859"/>
      <c r="AT5" s="859"/>
      <c r="AU5" s="859"/>
      <c r="AV5" s="859"/>
      <c r="AW5" s="859" t="str">
        <f>IF(AW4="Y", "Input", "")</f>
        <v/>
      </c>
      <c r="AX5" s="859"/>
      <c r="AY5" s="859"/>
      <c r="AZ5" s="859"/>
      <c r="BA5" s="859"/>
      <c r="BB5" s="859" t="str">
        <f>IF(BB4="Y", "Input", "")</f>
        <v/>
      </c>
      <c r="BC5" s="859"/>
      <c r="BD5" s="859"/>
      <c r="BE5" s="859"/>
      <c r="BF5" s="859"/>
      <c r="BG5" s="859" t="str">
        <f>IF(BG4="Y", "Input", "")</f>
        <v/>
      </c>
      <c r="BH5" s="859"/>
      <c r="BI5" s="859"/>
      <c r="BJ5" s="859"/>
      <c r="BK5" s="859"/>
      <c r="BL5" s="859" t="str">
        <f>IF(BL4="Y", "Input", "")</f>
        <v/>
      </c>
      <c r="BM5" s="859"/>
      <c r="BN5" s="859"/>
      <c r="BO5" s="859"/>
      <c r="BP5" s="859"/>
      <c r="BQ5" s="859" t="str">
        <f>IF(BQ4="Y", "Input", "")</f>
        <v/>
      </c>
      <c r="BR5" s="859"/>
      <c r="BS5" s="859"/>
      <c r="BT5" s="859"/>
      <c r="BU5" s="859"/>
      <c r="BV5" s="859" t="str">
        <f>IF(BV4="Y", "Input", "")</f>
        <v/>
      </c>
      <c r="BW5" s="859"/>
      <c r="BX5" s="859"/>
      <c r="BY5" s="859"/>
      <c r="BZ5" s="859"/>
      <c r="CA5" s="859" t="str">
        <f>IF(CA4="Y", "Input", "")</f>
        <v/>
      </c>
      <c r="CB5" s="859"/>
      <c r="CC5" s="859"/>
      <c r="CD5" s="859"/>
      <c r="CE5" s="859"/>
      <c r="CF5" s="859" t="str">
        <f>IF(CF4="Y", "Input", "")</f>
        <v/>
      </c>
      <c r="CG5" s="859"/>
      <c r="CH5" s="859"/>
      <c r="CI5" s="859"/>
      <c r="CJ5" s="859"/>
      <c r="CK5" s="859" t="str">
        <f>IF(CK4="Y", "Input", "")</f>
        <v/>
      </c>
      <c r="CL5" s="859"/>
      <c r="CM5" s="859"/>
      <c r="CN5" s="859"/>
      <c r="CO5" s="859"/>
      <c r="CP5" s="859" t="str">
        <f>IF(CP4="Y", "Input", "")</f>
        <v/>
      </c>
      <c r="CQ5" s="859"/>
      <c r="CR5" s="859"/>
      <c r="CS5" s="859"/>
      <c r="CT5" s="859"/>
      <c r="CU5" s="859" t="str">
        <f>IF(CU4="Y", "Input", "")</f>
        <v/>
      </c>
      <c r="CV5" s="859"/>
      <c r="CW5" s="859"/>
      <c r="CX5" s="859"/>
      <c r="CY5" s="859"/>
      <c r="CZ5" s="859" t="str">
        <f>IF(CZ4="Y", "Input", "")</f>
        <v/>
      </c>
      <c r="DA5" s="859"/>
      <c r="DB5" s="859"/>
      <c r="DC5" s="859"/>
      <c r="DD5" s="859"/>
      <c r="DE5" s="859" t="str">
        <f>IF(DE4="Y", "Input", "")</f>
        <v/>
      </c>
      <c r="DF5" s="859"/>
      <c r="DG5" s="859"/>
      <c r="DH5" s="859"/>
      <c r="DI5" s="859"/>
      <c r="DJ5" s="859" t="str">
        <f>IF(DJ4="Y", "Input", "")</f>
        <v/>
      </c>
      <c r="DK5" s="859"/>
      <c r="DL5" s="859"/>
      <c r="DM5" s="859"/>
      <c r="DN5" s="859"/>
      <c r="DO5" s="859" t="str">
        <f>IF(DO4="Y", "Input", "")</f>
        <v/>
      </c>
      <c r="DP5" s="859"/>
      <c r="DQ5" s="859"/>
      <c r="DR5" s="859"/>
      <c r="DS5" s="859"/>
      <c r="DT5" s="859" t="str">
        <f>IF(DT4="Y", "Input", "")</f>
        <v/>
      </c>
      <c r="DU5" s="859"/>
      <c r="DV5" s="859"/>
      <c r="DW5" s="859"/>
      <c r="DX5" s="859"/>
      <c r="DY5" s="859" t="str">
        <f>IF(DY4="Y", "Input", "")</f>
        <v/>
      </c>
      <c r="DZ5" s="859"/>
      <c r="EA5" s="859"/>
      <c r="EB5" s="859"/>
      <c r="EC5" s="859"/>
      <c r="ED5" s="859" t="str">
        <f>IF(ED4="Y", "Input", "")</f>
        <v/>
      </c>
      <c r="EE5" s="859"/>
      <c r="EF5" s="859"/>
      <c r="EG5" s="859"/>
      <c r="EH5" s="859"/>
      <c r="EI5" s="859" t="str">
        <f>IF(EI4="Y", "Input", "")</f>
        <v/>
      </c>
      <c r="EJ5" s="859"/>
      <c r="EK5" s="859"/>
      <c r="EL5" s="859"/>
      <c r="EM5" s="859"/>
      <c r="EN5" s="859" t="str">
        <f>IF(EN4="Y", "Input", "")</f>
        <v/>
      </c>
      <c r="EO5" s="859"/>
      <c r="EP5" s="859"/>
      <c r="EQ5" s="859"/>
      <c r="ER5" s="859"/>
      <c r="ES5" s="859" t="str">
        <f>IF(ES4="Y", "Input", "")</f>
        <v/>
      </c>
      <c r="ET5" s="859"/>
      <c r="EU5" s="859"/>
      <c r="EV5" s="859"/>
      <c r="EW5" s="859"/>
      <c r="EX5" s="859" t="str">
        <f>IF(EX4="Y", "Input", "")</f>
        <v/>
      </c>
      <c r="EY5" s="859"/>
      <c r="EZ5" s="859"/>
      <c r="FA5" s="859"/>
      <c r="FB5" s="859"/>
      <c r="FC5" s="859" t="str">
        <f>IF(FC4="Y", "Input", "")</f>
        <v/>
      </c>
      <c r="FD5" s="859"/>
      <c r="FE5" s="859"/>
      <c r="FF5" s="859"/>
      <c r="FG5" s="859"/>
      <c r="FH5" s="859" t="str">
        <f>IF(FH4="Y", "Input", "")</f>
        <v/>
      </c>
      <c r="FI5" s="859"/>
      <c r="FJ5" s="859"/>
      <c r="FK5" s="859"/>
      <c r="FL5" s="859"/>
      <c r="FM5" s="859" t="str">
        <f>IF(FM4="Y", "Input", "")</f>
        <v/>
      </c>
      <c r="FN5" s="859"/>
      <c r="FO5" s="859"/>
      <c r="FP5" s="859"/>
      <c r="FQ5" s="859"/>
      <c r="FR5" s="859" t="str">
        <f>IF(FR4="Y", "Input", "")</f>
        <v/>
      </c>
      <c r="FS5" s="859"/>
      <c r="FT5" s="859"/>
      <c r="FU5" s="859"/>
      <c r="FV5" s="859"/>
      <c r="FW5" s="859" t="str">
        <f>IF(FW4="Y", "Input", "")</f>
        <v/>
      </c>
      <c r="FX5" s="859"/>
      <c r="FY5" s="859"/>
      <c r="FZ5" s="859"/>
      <c r="GA5" s="859"/>
      <c r="GB5" s="859" t="str">
        <f>IF(GB4="Y", "Input", "")</f>
        <v/>
      </c>
      <c r="GC5" s="859"/>
      <c r="GD5" s="859"/>
      <c r="GE5" s="859"/>
      <c r="GF5" s="859"/>
      <c r="GG5" s="859" t="str">
        <f>IF(GG4="Y", "Input", "")</f>
        <v/>
      </c>
      <c r="GH5" s="859"/>
      <c r="GI5" s="859"/>
      <c r="GJ5" s="859"/>
      <c r="GK5" s="859"/>
      <c r="GL5" s="859" t="str">
        <f>IF(GL4="Y", "Input", "")</f>
        <v/>
      </c>
      <c r="GM5" s="859"/>
      <c r="GN5" s="859"/>
      <c r="GO5" s="859"/>
      <c r="GP5" s="859"/>
      <c r="GQ5" s="859" t="str">
        <f>IF(GQ4="Y", "Input", "")</f>
        <v/>
      </c>
      <c r="GR5" s="859"/>
      <c r="GS5" s="859"/>
      <c r="GT5" s="859"/>
      <c r="GU5" s="859"/>
      <c r="GV5" s="859" t="str">
        <f>IF(GV4="Y", "Input", "")</f>
        <v/>
      </c>
      <c r="GW5" s="859"/>
      <c r="GX5" s="859"/>
      <c r="GY5" s="859"/>
      <c r="GZ5" s="859"/>
      <c r="HA5" s="859" t="str">
        <f>IF(HA4="Y", "Input", "")</f>
        <v/>
      </c>
      <c r="HB5" s="859"/>
      <c r="HC5" s="859"/>
      <c r="HD5" s="859"/>
      <c r="HE5" s="859"/>
      <c r="HF5" s="859" t="str">
        <f>IF(HF4="Y", "Input", "")</f>
        <v/>
      </c>
      <c r="HG5" s="859"/>
      <c r="HH5" s="859"/>
      <c r="HI5" s="859"/>
      <c r="HJ5" s="859"/>
      <c r="HK5" s="859" t="str">
        <f>IF(HK4="Y", "Input", "")</f>
        <v/>
      </c>
      <c r="HL5" s="859"/>
      <c r="HM5" s="859"/>
      <c r="HN5" s="859"/>
      <c r="HO5" s="859"/>
      <c r="HP5" s="859" t="str">
        <f>IF(HP4="Y", "Input", "")</f>
        <v/>
      </c>
      <c r="HQ5" s="859"/>
      <c r="HR5" s="859"/>
      <c r="HS5" s="859"/>
      <c r="HT5" s="859"/>
      <c r="HU5" s="859" t="str">
        <f>IF(HU4="Y", "Input", "")</f>
        <v/>
      </c>
      <c r="HV5" s="859"/>
      <c r="HW5" s="859"/>
      <c r="HX5" s="859"/>
      <c r="HY5" s="859"/>
      <c r="HZ5" s="859" t="str">
        <f>IF(HZ4="Y", "Input", "")</f>
        <v/>
      </c>
      <c r="IA5" s="859"/>
      <c r="IB5" s="859"/>
      <c r="IC5" s="859"/>
      <c r="ID5" s="859"/>
      <c r="IE5" s="859" t="str">
        <f>IF(IE4="Y", "Input", "")</f>
        <v/>
      </c>
      <c r="IF5" s="859"/>
      <c r="IG5" s="859"/>
      <c r="IH5" s="859"/>
      <c r="II5" s="859"/>
      <c r="IJ5" s="859" t="str">
        <f>IF(IJ4="Y", "Input", "")</f>
        <v/>
      </c>
      <c r="IK5" s="859"/>
      <c r="IL5" s="859"/>
      <c r="IM5" s="859"/>
      <c r="IN5" s="859"/>
      <c r="IO5" s="859" t="str">
        <f>IF(IO4="Y", "Input", "")</f>
        <v/>
      </c>
      <c r="IP5" s="859"/>
      <c r="IQ5" s="859"/>
      <c r="IR5" s="859"/>
      <c r="IS5" s="859"/>
      <c r="IT5" s="859" t="str">
        <f>IF(IT4="Y", "Input", "")</f>
        <v/>
      </c>
      <c r="IU5" s="859"/>
      <c r="IV5" s="859"/>
      <c r="IW5" s="859"/>
      <c r="IX5" s="859"/>
      <c r="IY5" s="5"/>
      <c r="IZ5" s="5"/>
    </row>
    <row r="6" spans="1:260" x14ac:dyDescent="0.25">
      <c r="A6" s="294"/>
      <c r="B6" s="230"/>
      <c r="C6" s="845" t="s">
        <v>298</v>
      </c>
      <c r="D6" s="846"/>
      <c r="E6" s="846"/>
      <c r="F6" s="846"/>
      <c r="G6" s="847"/>
      <c r="H6" s="238"/>
      <c r="I6" s="845" t="str">
        <f>Locations!$G$40</f>
        <v xml:space="preserve">Site 1: </v>
      </c>
      <c r="J6" s="846"/>
      <c r="K6" s="846"/>
      <c r="L6" s="846"/>
      <c r="M6" s="847"/>
      <c r="N6" s="859" t="str">
        <f>IF(N4="Y", INDEX(Locations!$G$40:$G$89, MATCH(N3, Locations!$D$40:$D$89, 0)), "")</f>
        <v/>
      </c>
      <c r="O6" s="859"/>
      <c r="P6" s="859"/>
      <c r="Q6" s="859"/>
      <c r="R6" s="859"/>
      <c r="S6" s="859" t="str">
        <f>IF(S4="Y", INDEX(Locations!$G$40:$G$89, MATCH(S3, Locations!$D$40:$D$89, 0)), "")</f>
        <v/>
      </c>
      <c r="T6" s="859"/>
      <c r="U6" s="859"/>
      <c r="V6" s="859"/>
      <c r="W6" s="859"/>
      <c r="X6" s="859" t="str">
        <f>IF(X4="Y", INDEX(Locations!$G$40:$G$89, MATCH(X3, Locations!$D$40:$D$89, 0)), "")</f>
        <v/>
      </c>
      <c r="Y6" s="859"/>
      <c r="Z6" s="859"/>
      <c r="AA6" s="859"/>
      <c r="AB6" s="859"/>
      <c r="AC6" s="859" t="str">
        <f>IF(AC4="Y", INDEX(Locations!$G$40:$G$89, MATCH(AC3, Locations!$D$40:$D$89, 0)), "")</f>
        <v/>
      </c>
      <c r="AD6" s="859"/>
      <c r="AE6" s="859"/>
      <c r="AF6" s="859"/>
      <c r="AG6" s="859"/>
      <c r="AH6" s="859" t="str">
        <f>IF(AH4="Y", INDEX(Locations!$G$40:$G$89, MATCH(AH3, Locations!$D$40:$D$89, 0)), "")</f>
        <v/>
      </c>
      <c r="AI6" s="859"/>
      <c r="AJ6" s="859"/>
      <c r="AK6" s="859"/>
      <c r="AL6" s="859"/>
      <c r="AM6" s="859" t="str">
        <f>IF(AM4="Y", INDEX(Locations!$G$40:$G$89, MATCH(AM3, Locations!$D$40:$D$89, 0)), "")</f>
        <v/>
      </c>
      <c r="AN6" s="859"/>
      <c r="AO6" s="859"/>
      <c r="AP6" s="859"/>
      <c r="AQ6" s="859"/>
      <c r="AR6" s="859" t="str">
        <f>IF(AR4="Y", INDEX(Locations!$G$40:$G$89, MATCH(AR3, Locations!$D$40:$D$89, 0)), "")</f>
        <v/>
      </c>
      <c r="AS6" s="859"/>
      <c r="AT6" s="859"/>
      <c r="AU6" s="859"/>
      <c r="AV6" s="859"/>
      <c r="AW6" s="859" t="str">
        <f>IF(AW4="Y", INDEX(Locations!$G$40:$G$89, MATCH(AW3, Locations!$D$40:$D$89, 0)), "")</f>
        <v/>
      </c>
      <c r="AX6" s="859"/>
      <c r="AY6" s="859"/>
      <c r="AZ6" s="859"/>
      <c r="BA6" s="859"/>
      <c r="BB6" s="859" t="str">
        <f>IF(BB4="Y", INDEX(Locations!$G$40:$G$89, MATCH(BB3, Locations!$D$40:$D$89, 0)), "")</f>
        <v/>
      </c>
      <c r="BC6" s="859"/>
      <c r="BD6" s="859"/>
      <c r="BE6" s="859"/>
      <c r="BF6" s="859"/>
      <c r="BG6" s="859" t="str">
        <f>IF(BG4="Y", INDEX(Locations!$G$40:$G$89, MATCH(BG3, Locations!$D$40:$D$89, 0)), "")</f>
        <v/>
      </c>
      <c r="BH6" s="859"/>
      <c r="BI6" s="859"/>
      <c r="BJ6" s="859"/>
      <c r="BK6" s="859"/>
      <c r="BL6" s="859" t="str">
        <f>IF(BL4="Y", INDEX(Locations!$G$40:$G$89, MATCH(BL3, Locations!$D$40:$D$89, 0)), "")</f>
        <v/>
      </c>
      <c r="BM6" s="859"/>
      <c r="BN6" s="859"/>
      <c r="BO6" s="859"/>
      <c r="BP6" s="859"/>
      <c r="BQ6" s="859" t="str">
        <f>IF(BQ4="Y", INDEX(Locations!$G$40:$G$89, MATCH(BQ3, Locations!$D$40:$D$89, 0)), "")</f>
        <v/>
      </c>
      <c r="BR6" s="859"/>
      <c r="BS6" s="859"/>
      <c r="BT6" s="859"/>
      <c r="BU6" s="859"/>
      <c r="BV6" s="859" t="str">
        <f>IF(BV4="Y", INDEX(Locations!$G$40:$G$89, MATCH(BV3, Locations!$D$40:$D$89, 0)), "")</f>
        <v/>
      </c>
      <c r="BW6" s="859"/>
      <c r="BX6" s="859"/>
      <c r="BY6" s="859"/>
      <c r="BZ6" s="859"/>
      <c r="CA6" s="859" t="str">
        <f>IF(CA4="Y", INDEX(Locations!$G$40:$G$89, MATCH(CA3, Locations!$D$40:$D$89, 0)), "")</f>
        <v/>
      </c>
      <c r="CB6" s="859"/>
      <c r="CC6" s="859"/>
      <c r="CD6" s="859"/>
      <c r="CE6" s="859"/>
      <c r="CF6" s="859" t="str">
        <f>IF(CF4="Y", INDEX(Locations!$G$40:$G$89, MATCH(CF3, Locations!$D$40:$D$89, 0)), "")</f>
        <v/>
      </c>
      <c r="CG6" s="859"/>
      <c r="CH6" s="859"/>
      <c r="CI6" s="859"/>
      <c r="CJ6" s="859"/>
      <c r="CK6" s="859" t="str">
        <f>IF(CK4="Y", INDEX(Locations!$G$40:$G$89, MATCH(CK3, Locations!$D$40:$D$89, 0)), "")</f>
        <v/>
      </c>
      <c r="CL6" s="859"/>
      <c r="CM6" s="859"/>
      <c r="CN6" s="859"/>
      <c r="CO6" s="859"/>
      <c r="CP6" s="859" t="str">
        <f>IF(CP4="Y", INDEX(Locations!$G$40:$G$89, MATCH(CP3, Locations!$D$40:$D$89, 0)), "")</f>
        <v/>
      </c>
      <c r="CQ6" s="859"/>
      <c r="CR6" s="859"/>
      <c r="CS6" s="859"/>
      <c r="CT6" s="859"/>
      <c r="CU6" s="859" t="str">
        <f>IF(CU4="Y", INDEX(Locations!$G$40:$G$89, MATCH(CU3, Locations!$D$40:$D$89, 0)), "")</f>
        <v/>
      </c>
      <c r="CV6" s="859"/>
      <c r="CW6" s="859"/>
      <c r="CX6" s="859"/>
      <c r="CY6" s="859"/>
      <c r="CZ6" s="859" t="str">
        <f>IF(CZ4="Y", INDEX(Locations!$G$40:$G$89, MATCH(CZ3, Locations!$D$40:$D$89, 0)), "")</f>
        <v/>
      </c>
      <c r="DA6" s="859"/>
      <c r="DB6" s="859"/>
      <c r="DC6" s="859"/>
      <c r="DD6" s="859"/>
      <c r="DE6" s="859" t="str">
        <f>IF(DE4="Y", INDEX(Locations!$G$40:$G$89, MATCH(DE3, Locations!$D$40:$D$89, 0)), "")</f>
        <v/>
      </c>
      <c r="DF6" s="859"/>
      <c r="DG6" s="859"/>
      <c r="DH6" s="859"/>
      <c r="DI6" s="859"/>
      <c r="DJ6" s="859" t="str">
        <f>IF(DJ4="Y", INDEX(Locations!$G$40:$G$89, MATCH(DJ3, Locations!$D$40:$D$89, 0)), "")</f>
        <v/>
      </c>
      <c r="DK6" s="859"/>
      <c r="DL6" s="859"/>
      <c r="DM6" s="859"/>
      <c r="DN6" s="859"/>
      <c r="DO6" s="859" t="str">
        <f>IF(DO4="Y", INDEX(Locations!$G$40:$G$89, MATCH(DO3, Locations!$D$40:$D$89, 0)), "")</f>
        <v/>
      </c>
      <c r="DP6" s="859"/>
      <c r="DQ6" s="859"/>
      <c r="DR6" s="859"/>
      <c r="DS6" s="859"/>
      <c r="DT6" s="859" t="str">
        <f>IF(DT4="Y", INDEX(Locations!$G$40:$G$89, MATCH(DT3, Locations!$D$40:$D$89, 0)), "")</f>
        <v/>
      </c>
      <c r="DU6" s="859"/>
      <c r="DV6" s="859"/>
      <c r="DW6" s="859"/>
      <c r="DX6" s="859"/>
      <c r="DY6" s="859" t="str">
        <f>IF(DY4="Y", INDEX(Locations!$G$40:$G$89, MATCH(DY3, Locations!$D$40:$D$89, 0)), "")</f>
        <v/>
      </c>
      <c r="DZ6" s="859"/>
      <c r="EA6" s="859"/>
      <c r="EB6" s="859"/>
      <c r="EC6" s="859"/>
      <c r="ED6" s="859" t="str">
        <f>IF(ED4="Y", INDEX(Locations!$G$40:$G$89, MATCH(ED3, Locations!$D$40:$D$89, 0)), "")</f>
        <v/>
      </c>
      <c r="EE6" s="859"/>
      <c r="EF6" s="859"/>
      <c r="EG6" s="859"/>
      <c r="EH6" s="859"/>
      <c r="EI6" s="859" t="str">
        <f>IF(EI4="Y", INDEX(Locations!$G$40:$G$89, MATCH(EI3, Locations!$D$40:$D$89, 0)), "")</f>
        <v/>
      </c>
      <c r="EJ6" s="859"/>
      <c r="EK6" s="859"/>
      <c r="EL6" s="859"/>
      <c r="EM6" s="859"/>
      <c r="EN6" s="859" t="str">
        <f>IF(EN4="Y", INDEX(Locations!$G$40:$G$89, MATCH(EN3, Locations!$D$40:$D$89, 0)), "")</f>
        <v/>
      </c>
      <c r="EO6" s="859"/>
      <c r="EP6" s="859"/>
      <c r="EQ6" s="859"/>
      <c r="ER6" s="859"/>
      <c r="ES6" s="859" t="str">
        <f>IF(ES4="Y", INDEX(Locations!$G$40:$G$89, MATCH(ES3, Locations!$D$40:$D$89, 0)), "")</f>
        <v/>
      </c>
      <c r="ET6" s="859"/>
      <c r="EU6" s="859"/>
      <c r="EV6" s="859"/>
      <c r="EW6" s="859"/>
      <c r="EX6" s="859" t="str">
        <f>IF(EX4="Y", INDEX(Locations!$G$40:$G$89, MATCH(EX3, Locations!$D$40:$D$89, 0)), "")</f>
        <v/>
      </c>
      <c r="EY6" s="859"/>
      <c r="EZ6" s="859"/>
      <c r="FA6" s="859"/>
      <c r="FB6" s="859"/>
      <c r="FC6" s="859" t="str">
        <f>IF(FC4="Y", INDEX(Locations!$G$40:$G$89, MATCH(FC3, Locations!$D$40:$D$89, 0)), "")</f>
        <v/>
      </c>
      <c r="FD6" s="859"/>
      <c r="FE6" s="859"/>
      <c r="FF6" s="859"/>
      <c r="FG6" s="859"/>
      <c r="FH6" s="859" t="str">
        <f>IF(FH4="Y", INDEX(Locations!$G$40:$G$89, MATCH(FH3, Locations!$D$40:$D$89, 0)), "")</f>
        <v/>
      </c>
      <c r="FI6" s="859"/>
      <c r="FJ6" s="859"/>
      <c r="FK6" s="859"/>
      <c r="FL6" s="859"/>
      <c r="FM6" s="859" t="str">
        <f>IF(FM4="Y", INDEX(Locations!$G$40:$G$89, MATCH(FM3, Locations!$D$40:$D$89, 0)), "")</f>
        <v/>
      </c>
      <c r="FN6" s="859"/>
      <c r="FO6" s="859"/>
      <c r="FP6" s="859"/>
      <c r="FQ6" s="859"/>
      <c r="FR6" s="859" t="str">
        <f>IF(FR4="Y", INDEX(Locations!$G$40:$G$89, MATCH(FR3, Locations!$D$40:$D$89, 0)), "")</f>
        <v/>
      </c>
      <c r="FS6" s="859"/>
      <c r="FT6" s="859"/>
      <c r="FU6" s="859"/>
      <c r="FV6" s="859"/>
      <c r="FW6" s="859" t="str">
        <f>IF(FW4="Y", INDEX(Locations!$G$40:$G$89, MATCH(FW3, Locations!$D$40:$D$89, 0)), "")</f>
        <v/>
      </c>
      <c r="FX6" s="859"/>
      <c r="FY6" s="859"/>
      <c r="FZ6" s="859"/>
      <c r="GA6" s="859"/>
      <c r="GB6" s="859" t="str">
        <f>IF(GB4="Y", INDEX(Locations!$G$40:$G$89, MATCH(GB3, Locations!$D$40:$D$89, 0)), "")</f>
        <v/>
      </c>
      <c r="GC6" s="859"/>
      <c r="GD6" s="859"/>
      <c r="GE6" s="859"/>
      <c r="GF6" s="859"/>
      <c r="GG6" s="859" t="str">
        <f>IF(GG4="Y", INDEX(Locations!$G$40:$G$89, MATCH(GG3, Locations!$D$40:$D$89, 0)), "")</f>
        <v/>
      </c>
      <c r="GH6" s="859"/>
      <c r="GI6" s="859"/>
      <c r="GJ6" s="859"/>
      <c r="GK6" s="859"/>
      <c r="GL6" s="859" t="str">
        <f>IF(GL4="Y", INDEX(Locations!$G$40:$G$89, MATCH(GL3, Locations!$D$40:$D$89, 0)), "")</f>
        <v/>
      </c>
      <c r="GM6" s="859"/>
      <c r="GN6" s="859"/>
      <c r="GO6" s="859"/>
      <c r="GP6" s="859"/>
      <c r="GQ6" s="859" t="str">
        <f>IF(GQ4="Y", INDEX(Locations!$G$40:$G$89, MATCH(GQ3, Locations!$D$40:$D$89, 0)), "")</f>
        <v/>
      </c>
      <c r="GR6" s="859"/>
      <c r="GS6" s="859"/>
      <c r="GT6" s="859"/>
      <c r="GU6" s="859"/>
      <c r="GV6" s="859" t="str">
        <f>IF(GV4="Y", INDEX(Locations!$G$40:$G$89, MATCH(GV3, Locations!$D$40:$D$89, 0)), "")</f>
        <v/>
      </c>
      <c r="GW6" s="859"/>
      <c r="GX6" s="859"/>
      <c r="GY6" s="859"/>
      <c r="GZ6" s="859"/>
      <c r="HA6" s="859" t="str">
        <f>IF(HA4="Y", INDEX(Locations!$G$40:$G$89, MATCH(HA3, Locations!$D$40:$D$89, 0)), "")</f>
        <v/>
      </c>
      <c r="HB6" s="859"/>
      <c r="HC6" s="859"/>
      <c r="HD6" s="859"/>
      <c r="HE6" s="859"/>
      <c r="HF6" s="859" t="str">
        <f>IF(HF4="Y", INDEX(Locations!$G$40:$G$89, MATCH(HF3, Locations!$D$40:$D$89, 0)), "")</f>
        <v/>
      </c>
      <c r="HG6" s="859"/>
      <c r="HH6" s="859"/>
      <c r="HI6" s="859"/>
      <c r="HJ6" s="859"/>
      <c r="HK6" s="859" t="str">
        <f>IF(HK4="Y", INDEX(Locations!$G$40:$G$89, MATCH(HK3, Locations!$D$40:$D$89, 0)), "")</f>
        <v/>
      </c>
      <c r="HL6" s="859"/>
      <c r="HM6" s="859"/>
      <c r="HN6" s="859"/>
      <c r="HO6" s="859"/>
      <c r="HP6" s="859" t="str">
        <f>IF(HP4="Y", INDEX(Locations!$G$40:$G$89, MATCH(HP3, Locations!$D$40:$D$89, 0)), "")</f>
        <v/>
      </c>
      <c r="HQ6" s="859"/>
      <c r="HR6" s="859"/>
      <c r="HS6" s="859"/>
      <c r="HT6" s="859"/>
      <c r="HU6" s="859" t="str">
        <f>IF(HU4="Y", INDEX(Locations!$G$40:$G$89, MATCH(HU3, Locations!$D$40:$D$89, 0)), "")</f>
        <v/>
      </c>
      <c r="HV6" s="859"/>
      <c r="HW6" s="859"/>
      <c r="HX6" s="859"/>
      <c r="HY6" s="859"/>
      <c r="HZ6" s="859" t="str">
        <f>IF(HZ4="Y", INDEX(Locations!$G$40:$G$89, MATCH(HZ3, Locations!$D$40:$D$89, 0)), "")</f>
        <v/>
      </c>
      <c r="IA6" s="859"/>
      <c r="IB6" s="859"/>
      <c r="IC6" s="859"/>
      <c r="ID6" s="859"/>
      <c r="IE6" s="859" t="str">
        <f>IF(IE4="Y", INDEX(Locations!$G$40:$G$89, MATCH(IE3, Locations!$D$40:$D$89, 0)), "")</f>
        <v/>
      </c>
      <c r="IF6" s="859"/>
      <c r="IG6" s="859"/>
      <c r="IH6" s="859"/>
      <c r="II6" s="859"/>
      <c r="IJ6" s="859" t="str">
        <f>IF(IJ4="Y", INDEX(Locations!$G$40:$G$89, MATCH(IJ3, Locations!$D$40:$D$89, 0)), "")</f>
        <v/>
      </c>
      <c r="IK6" s="859"/>
      <c r="IL6" s="859"/>
      <c r="IM6" s="859"/>
      <c r="IN6" s="859"/>
      <c r="IO6" s="859" t="str">
        <f>IF(IO4="Y", INDEX(Locations!$G$40:$G$89, MATCH(IO3, Locations!$D$40:$D$89, 0)), "")</f>
        <v/>
      </c>
      <c r="IP6" s="859"/>
      <c r="IQ6" s="859"/>
      <c r="IR6" s="859"/>
      <c r="IS6" s="859"/>
      <c r="IT6" s="859" t="str">
        <f>IF(IT4="Y", INDEX(Locations!$G$40:$G$89, MATCH(IT3, Locations!$D$40:$D$89, 0)), "")</f>
        <v/>
      </c>
      <c r="IU6" s="859"/>
      <c r="IV6" s="859"/>
      <c r="IW6" s="859"/>
      <c r="IX6" s="859"/>
      <c r="IY6" s="5"/>
      <c r="IZ6" s="5"/>
    </row>
    <row r="7" spans="1:260" ht="46.5" customHeight="1" x14ac:dyDescent="0.25">
      <c r="A7" s="306"/>
      <c r="B7" s="128"/>
      <c r="C7" s="232" t="s">
        <v>186</v>
      </c>
      <c r="D7" s="233" t="s">
        <v>187</v>
      </c>
      <c r="E7" s="234" t="s">
        <v>188</v>
      </c>
      <c r="F7" s="234" t="s">
        <v>189</v>
      </c>
      <c r="G7" s="235" t="s">
        <v>109</v>
      </c>
      <c r="H7" s="244"/>
      <c r="I7" s="232" t="s">
        <v>186</v>
      </c>
      <c r="J7" s="233" t="s">
        <v>187</v>
      </c>
      <c r="K7" s="234" t="s">
        <v>188</v>
      </c>
      <c r="L7" s="234" t="s">
        <v>189</v>
      </c>
      <c r="M7" s="235" t="s">
        <v>109</v>
      </c>
      <c r="N7" s="250" t="str">
        <f>IF(N4="Y",$C$7, "")</f>
        <v/>
      </c>
      <c r="O7" s="250" t="str">
        <f>IF(O4="Y",$D$7, "")</f>
        <v/>
      </c>
      <c r="P7" s="250" t="str">
        <f>IF(P4="Y",$E$7, "")</f>
        <v/>
      </c>
      <c r="Q7" s="250" t="str">
        <f>IF(Q4="Y",$F$7, "")</f>
        <v/>
      </c>
      <c r="R7" s="252" t="str">
        <f>IF(R4="Y",$G$7, "")</f>
        <v/>
      </c>
      <c r="S7" s="619" t="str">
        <f>IF(S4="Y",$C$7, "")</f>
        <v/>
      </c>
      <c r="T7" s="619" t="str">
        <f>IF(T4="Y",$D$7, "")</f>
        <v/>
      </c>
      <c r="U7" s="619" t="str">
        <f>IF(U4="Y",$E$7, "")</f>
        <v/>
      </c>
      <c r="V7" s="619" t="str">
        <f>IF(V4="Y",$F$7, "")</f>
        <v/>
      </c>
      <c r="W7" s="252" t="str">
        <f>IF(W4="Y",$G$7, "")</f>
        <v/>
      </c>
      <c r="X7" s="619" t="str">
        <f>IF(X4="Y",$C$7, "")</f>
        <v/>
      </c>
      <c r="Y7" s="619" t="str">
        <f>IF(Y4="Y",$D$7, "")</f>
        <v/>
      </c>
      <c r="Z7" s="619" t="str">
        <f>IF(Z4="Y",$E$7, "")</f>
        <v/>
      </c>
      <c r="AA7" s="619" t="str">
        <f>IF(AA4="Y",$F$7, "")</f>
        <v/>
      </c>
      <c r="AB7" s="252" t="str">
        <f>IF(AB4="Y",$G$7, "")</f>
        <v/>
      </c>
      <c r="AC7" s="619" t="str">
        <f>IF(AC4="Y",$C$7, "")</f>
        <v/>
      </c>
      <c r="AD7" s="619" t="str">
        <f>IF(AD4="Y",$D$7, "")</f>
        <v/>
      </c>
      <c r="AE7" s="619" t="str">
        <f>IF(AE4="Y",$E$7, "")</f>
        <v/>
      </c>
      <c r="AF7" s="619" t="str">
        <f>IF(AF4="Y",$F$7, "")</f>
        <v/>
      </c>
      <c r="AG7" s="252" t="str">
        <f>IF(AG4="Y",$G$7, "")</f>
        <v/>
      </c>
      <c r="AH7" s="619" t="str">
        <f>IF(AH4="Y",$C$7, "")</f>
        <v/>
      </c>
      <c r="AI7" s="619" t="str">
        <f>IF(AI4="Y",$D$7, "")</f>
        <v/>
      </c>
      <c r="AJ7" s="619" t="str">
        <f>IF(AJ4="Y",$E$7, "")</f>
        <v/>
      </c>
      <c r="AK7" s="619" t="str">
        <f>IF(AK4="Y",$F$7, "")</f>
        <v/>
      </c>
      <c r="AL7" s="252" t="str">
        <f>IF(AL4="Y",$G$7, "")</f>
        <v/>
      </c>
      <c r="AM7" s="619" t="str">
        <f>IF(AM4="Y",$C$7, "")</f>
        <v/>
      </c>
      <c r="AN7" s="619" t="str">
        <f>IF(AN4="Y",$D$7, "")</f>
        <v/>
      </c>
      <c r="AO7" s="619" t="str">
        <f>IF(AO4="Y",$E$7, "")</f>
        <v/>
      </c>
      <c r="AP7" s="619" t="str">
        <f>IF(AP4="Y",$F$7, "")</f>
        <v/>
      </c>
      <c r="AQ7" s="252" t="str">
        <f>IF(AQ4="Y",$G$7, "")</f>
        <v/>
      </c>
      <c r="AR7" s="619" t="str">
        <f>IF(AR4="Y",$C$7, "")</f>
        <v/>
      </c>
      <c r="AS7" s="619" t="str">
        <f>IF(AS4="Y",$D$7, "")</f>
        <v/>
      </c>
      <c r="AT7" s="619" t="str">
        <f>IF(AT4="Y",$E$7, "")</f>
        <v/>
      </c>
      <c r="AU7" s="619" t="str">
        <f>IF(AU4="Y",$F$7, "")</f>
        <v/>
      </c>
      <c r="AV7" s="252" t="str">
        <f>IF(AV4="Y",$G$7, "")</f>
        <v/>
      </c>
      <c r="AW7" s="619" t="str">
        <f>IF(AW4="Y",$C$7, "")</f>
        <v/>
      </c>
      <c r="AX7" s="619" t="str">
        <f>IF(AX4="Y",$D$7, "")</f>
        <v/>
      </c>
      <c r="AY7" s="619" t="str">
        <f>IF(AY4="Y",$E$7, "")</f>
        <v/>
      </c>
      <c r="AZ7" s="619" t="str">
        <f>IF(AZ4="Y",$F$7, "")</f>
        <v/>
      </c>
      <c r="BA7" s="252" t="str">
        <f>IF(BA4="Y",$G$7, "")</f>
        <v/>
      </c>
      <c r="BB7" s="619" t="str">
        <f>IF(BB4="Y",$C$7, "")</f>
        <v/>
      </c>
      <c r="BC7" s="619" t="str">
        <f>IF(BC4="Y",$D$7, "")</f>
        <v/>
      </c>
      <c r="BD7" s="619" t="str">
        <f>IF(BD4="Y",$E$7, "")</f>
        <v/>
      </c>
      <c r="BE7" s="619" t="str">
        <f>IF(BE4="Y",$F$7, "")</f>
        <v/>
      </c>
      <c r="BF7" s="252" t="str">
        <f>IF(BF4="Y",$G$7, "")</f>
        <v/>
      </c>
      <c r="BG7" s="619" t="str">
        <f>IF(BG4="Y",$C$7, "")</f>
        <v/>
      </c>
      <c r="BH7" s="619" t="str">
        <f>IF(BH4="Y",$D$7, "")</f>
        <v/>
      </c>
      <c r="BI7" s="619" t="str">
        <f>IF(BI4="Y",$E$7, "")</f>
        <v/>
      </c>
      <c r="BJ7" s="619" t="str">
        <f>IF(BJ4="Y",$F$7, "")</f>
        <v/>
      </c>
      <c r="BK7" s="252" t="str">
        <f>IF(BK4="Y",$G$7, "")</f>
        <v/>
      </c>
      <c r="BL7" s="619" t="str">
        <f>IF(BL4="Y",$C$7, "")</f>
        <v/>
      </c>
      <c r="BM7" s="619" t="str">
        <f>IF(BM4="Y",$D$7, "")</f>
        <v/>
      </c>
      <c r="BN7" s="619" t="str">
        <f>IF(BN4="Y",$E$7, "")</f>
        <v/>
      </c>
      <c r="BO7" s="619" t="str">
        <f>IF(BO4="Y",$F$7, "")</f>
        <v/>
      </c>
      <c r="BP7" s="252" t="str">
        <f>IF(BP4="Y",$G$7, "")</f>
        <v/>
      </c>
      <c r="BQ7" s="619" t="str">
        <f>IF(BQ4="Y",$C$7, "")</f>
        <v/>
      </c>
      <c r="BR7" s="619" t="str">
        <f>IF(BR4="Y",$D$7, "")</f>
        <v/>
      </c>
      <c r="BS7" s="619" t="str">
        <f>IF(BS4="Y",$E$7, "")</f>
        <v/>
      </c>
      <c r="BT7" s="619" t="str">
        <f>IF(BT4="Y",$F$7, "")</f>
        <v/>
      </c>
      <c r="BU7" s="252" t="str">
        <f>IF(BU4="Y",$G$7, "")</f>
        <v/>
      </c>
      <c r="BV7" s="619" t="str">
        <f>IF(BV4="Y",$C$7, "")</f>
        <v/>
      </c>
      <c r="BW7" s="619" t="str">
        <f>IF(BW4="Y",$D$7, "")</f>
        <v/>
      </c>
      <c r="BX7" s="619" t="str">
        <f>IF(BX4="Y",$E$7, "")</f>
        <v/>
      </c>
      <c r="BY7" s="619" t="str">
        <f>IF(BY4="Y",$F$7, "")</f>
        <v/>
      </c>
      <c r="BZ7" s="252" t="str">
        <f>IF(BZ4="Y",$G$7, "")</f>
        <v/>
      </c>
      <c r="CA7" s="619" t="str">
        <f>IF(CA4="Y",$C$7, "")</f>
        <v/>
      </c>
      <c r="CB7" s="619" t="str">
        <f>IF(CB4="Y",$D$7, "")</f>
        <v/>
      </c>
      <c r="CC7" s="619" t="str">
        <f>IF(CC4="Y",$E$7, "")</f>
        <v/>
      </c>
      <c r="CD7" s="619" t="str">
        <f>IF(CD4="Y",$F$7, "")</f>
        <v/>
      </c>
      <c r="CE7" s="252" t="str">
        <f>IF(CE4="Y",$G$7, "")</f>
        <v/>
      </c>
      <c r="CF7" s="619" t="str">
        <f>IF(CF4="Y",$C$7, "")</f>
        <v/>
      </c>
      <c r="CG7" s="619" t="str">
        <f>IF(CG4="Y",$D$7, "")</f>
        <v/>
      </c>
      <c r="CH7" s="619" t="str">
        <f>IF(CH4="Y",$E$7, "")</f>
        <v/>
      </c>
      <c r="CI7" s="619" t="str">
        <f>IF(CI4="Y",$F$7, "")</f>
        <v/>
      </c>
      <c r="CJ7" s="252" t="str">
        <f>IF(CJ4="Y",$G$7, "")</f>
        <v/>
      </c>
      <c r="CK7" s="619" t="str">
        <f>IF(CK4="Y",$C$7, "")</f>
        <v/>
      </c>
      <c r="CL7" s="619" t="str">
        <f>IF(CL4="Y",$D$7, "")</f>
        <v/>
      </c>
      <c r="CM7" s="619" t="str">
        <f>IF(CM4="Y",$E$7, "")</f>
        <v/>
      </c>
      <c r="CN7" s="619" t="str">
        <f>IF(CN4="Y",$F$7, "")</f>
        <v/>
      </c>
      <c r="CO7" s="252" t="str">
        <f>IF(CO4="Y",$G$7, "")</f>
        <v/>
      </c>
      <c r="CP7" s="619" t="str">
        <f>IF(CP4="Y",$C$7, "")</f>
        <v/>
      </c>
      <c r="CQ7" s="619" t="str">
        <f>IF(CQ4="Y",$D$7, "")</f>
        <v/>
      </c>
      <c r="CR7" s="619" t="str">
        <f>IF(CR4="Y",$E$7, "")</f>
        <v/>
      </c>
      <c r="CS7" s="619" t="str">
        <f>IF(CS4="Y",$F$7, "")</f>
        <v/>
      </c>
      <c r="CT7" s="252" t="str">
        <f>IF(CT4="Y",$G$7, "")</f>
        <v/>
      </c>
      <c r="CU7" s="619" t="str">
        <f>IF(CU4="Y",$C$7, "")</f>
        <v/>
      </c>
      <c r="CV7" s="619" t="str">
        <f>IF(CV4="Y",$D$7, "")</f>
        <v/>
      </c>
      <c r="CW7" s="619" t="str">
        <f>IF(CW4="Y",$E$7, "")</f>
        <v/>
      </c>
      <c r="CX7" s="619" t="str">
        <f>IF(CX4="Y",$F$7, "")</f>
        <v/>
      </c>
      <c r="CY7" s="252" t="str">
        <f>IF(CY4="Y",$G$7, "")</f>
        <v/>
      </c>
      <c r="CZ7" s="619" t="str">
        <f>IF(CZ4="Y",$C$7, "")</f>
        <v/>
      </c>
      <c r="DA7" s="619" t="str">
        <f>IF(DA4="Y",$D$7, "")</f>
        <v/>
      </c>
      <c r="DB7" s="619" t="str">
        <f>IF(DB4="Y",$E$7, "")</f>
        <v/>
      </c>
      <c r="DC7" s="619" t="str">
        <f>IF(DC4="Y",$F$7, "")</f>
        <v/>
      </c>
      <c r="DD7" s="252" t="str">
        <f>IF(DD4="Y",$G$7, "")</f>
        <v/>
      </c>
      <c r="DE7" s="619" t="str">
        <f>IF(DE4="Y",$C$7, "")</f>
        <v/>
      </c>
      <c r="DF7" s="619" t="str">
        <f>IF(DF4="Y",$D$7, "")</f>
        <v/>
      </c>
      <c r="DG7" s="619" t="str">
        <f>IF(DG4="Y",$E$7, "")</f>
        <v/>
      </c>
      <c r="DH7" s="619" t="str">
        <f>IF(DH4="Y",$F$7, "")</f>
        <v/>
      </c>
      <c r="DI7" s="252" t="str">
        <f>IF(DI4="Y",$G$7, "")</f>
        <v/>
      </c>
      <c r="DJ7" s="619" t="str">
        <f>IF(DJ4="Y",$C$7, "")</f>
        <v/>
      </c>
      <c r="DK7" s="619" t="str">
        <f>IF(DK4="Y",$D$7, "")</f>
        <v/>
      </c>
      <c r="DL7" s="619" t="str">
        <f>IF(DL4="Y",$E$7, "")</f>
        <v/>
      </c>
      <c r="DM7" s="619" t="str">
        <f>IF(DM4="Y",$F$7, "")</f>
        <v/>
      </c>
      <c r="DN7" s="252" t="str">
        <f>IF(DN4="Y",$G$7, "")</f>
        <v/>
      </c>
      <c r="DO7" s="619" t="str">
        <f>IF(DO4="Y",$C$7, "")</f>
        <v/>
      </c>
      <c r="DP7" s="619" t="str">
        <f>IF(DP4="Y",$D$7, "")</f>
        <v/>
      </c>
      <c r="DQ7" s="619" t="str">
        <f>IF(DQ4="Y",$E$7, "")</f>
        <v/>
      </c>
      <c r="DR7" s="619" t="str">
        <f>IF(DR4="Y",$F$7, "")</f>
        <v/>
      </c>
      <c r="DS7" s="252" t="str">
        <f>IF(DS4="Y",$G$7, "")</f>
        <v/>
      </c>
      <c r="DT7" s="619" t="str">
        <f>IF(DT4="Y",$C$7, "")</f>
        <v/>
      </c>
      <c r="DU7" s="619" t="str">
        <f>IF(DU4="Y",$D$7, "")</f>
        <v/>
      </c>
      <c r="DV7" s="619" t="str">
        <f>IF(DV4="Y",$E$7, "")</f>
        <v/>
      </c>
      <c r="DW7" s="619" t="str">
        <f>IF(DW4="Y",$F$7, "")</f>
        <v/>
      </c>
      <c r="DX7" s="252" t="str">
        <f>IF(DX4="Y",$G$7, "")</f>
        <v/>
      </c>
      <c r="DY7" s="619" t="str">
        <f>IF(DY4="Y",$C$7, "")</f>
        <v/>
      </c>
      <c r="DZ7" s="619" t="str">
        <f>IF(DZ4="Y",$D$7, "")</f>
        <v/>
      </c>
      <c r="EA7" s="619" t="str">
        <f>IF(EA4="Y",$E$7, "")</f>
        <v/>
      </c>
      <c r="EB7" s="619" t="str">
        <f>IF(EB4="Y",$F$7, "")</f>
        <v/>
      </c>
      <c r="EC7" s="252" t="str">
        <f>IF(EC4="Y",$G$7, "")</f>
        <v/>
      </c>
      <c r="ED7" s="619" t="str">
        <f>IF(ED4="Y",$C$7, "")</f>
        <v/>
      </c>
      <c r="EE7" s="619" t="str">
        <f>IF(EE4="Y",$D$7, "")</f>
        <v/>
      </c>
      <c r="EF7" s="619" t="str">
        <f>IF(EF4="Y",$E$7, "")</f>
        <v/>
      </c>
      <c r="EG7" s="619" t="str">
        <f>IF(EG4="Y",$F$7, "")</f>
        <v/>
      </c>
      <c r="EH7" s="252" t="str">
        <f>IF(EH4="Y",$G$7, "")</f>
        <v/>
      </c>
      <c r="EI7" s="619" t="str">
        <f>IF(EI4="Y",$C$7, "")</f>
        <v/>
      </c>
      <c r="EJ7" s="619" t="str">
        <f>IF(EJ4="Y",$D$7, "")</f>
        <v/>
      </c>
      <c r="EK7" s="619" t="str">
        <f>IF(EK4="Y",$E$7, "")</f>
        <v/>
      </c>
      <c r="EL7" s="619" t="str">
        <f>IF(EL4="Y",$F$7, "")</f>
        <v/>
      </c>
      <c r="EM7" s="252" t="str">
        <f>IF(EM4="Y",$G$7, "")</f>
        <v/>
      </c>
      <c r="EN7" s="619" t="str">
        <f>IF(EN4="Y",$C$7, "")</f>
        <v/>
      </c>
      <c r="EO7" s="619" t="str">
        <f>IF(EO4="Y",$D$7, "")</f>
        <v/>
      </c>
      <c r="EP7" s="619" t="str">
        <f>IF(EP4="Y",$E$7, "")</f>
        <v/>
      </c>
      <c r="EQ7" s="619" t="str">
        <f>IF(EQ4="Y",$F$7, "")</f>
        <v/>
      </c>
      <c r="ER7" s="252" t="str">
        <f>IF(ER4="Y",$G$7, "")</f>
        <v/>
      </c>
      <c r="ES7" s="619" t="str">
        <f>IF(ES4="Y",$C$7, "")</f>
        <v/>
      </c>
      <c r="ET7" s="619" t="str">
        <f>IF(ET4="Y",$D$7, "")</f>
        <v/>
      </c>
      <c r="EU7" s="619" t="str">
        <f>IF(EU4="Y",$E$7, "")</f>
        <v/>
      </c>
      <c r="EV7" s="619" t="str">
        <f>IF(EV4="Y",$F$7, "")</f>
        <v/>
      </c>
      <c r="EW7" s="252" t="str">
        <f>IF(EW4="Y",$G$7, "")</f>
        <v/>
      </c>
      <c r="EX7" s="619" t="str">
        <f>IF(EX4="Y",$C$7, "")</f>
        <v/>
      </c>
      <c r="EY7" s="619" t="str">
        <f>IF(EY4="Y",$D$7, "")</f>
        <v/>
      </c>
      <c r="EZ7" s="619" t="str">
        <f>IF(EZ4="Y",$E$7, "")</f>
        <v/>
      </c>
      <c r="FA7" s="619" t="str">
        <f>IF(FA4="Y",$F$7, "")</f>
        <v/>
      </c>
      <c r="FB7" s="252" t="str">
        <f>IF(FB4="Y",$G$7, "")</f>
        <v/>
      </c>
      <c r="FC7" s="619" t="str">
        <f>IF(FC4="Y",$C$7, "")</f>
        <v/>
      </c>
      <c r="FD7" s="619" t="str">
        <f>IF(FD4="Y",$D$7, "")</f>
        <v/>
      </c>
      <c r="FE7" s="619" t="str">
        <f>IF(FE4="Y",$E$7, "")</f>
        <v/>
      </c>
      <c r="FF7" s="619" t="str">
        <f>IF(FF4="Y",$F$7, "")</f>
        <v/>
      </c>
      <c r="FG7" s="252" t="str">
        <f>IF(FG4="Y",$G$7, "")</f>
        <v/>
      </c>
      <c r="FH7" s="619" t="str">
        <f>IF(FH4="Y",$C$7, "")</f>
        <v/>
      </c>
      <c r="FI7" s="619" t="str">
        <f>IF(FI4="Y",$D$7, "")</f>
        <v/>
      </c>
      <c r="FJ7" s="619" t="str">
        <f>IF(FJ4="Y",$E$7, "")</f>
        <v/>
      </c>
      <c r="FK7" s="619" t="str">
        <f>IF(FK4="Y",$F$7, "")</f>
        <v/>
      </c>
      <c r="FL7" s="252" t="str">
        <f>IF(FL4="Y",$G$7, "")</f>
        <v/>
      </c>
      <c r="FM7" s="619" t="str">
        <f>IF(FM4="Y",$C$7, "")</f>
        <v/>
      </c>
      <c r="FN7" s="619" t="str">
        <f>IF(FN4="Y",$D$7, "")</f>
        <v/>
      </c>
      <c r="FO7" s="619" t="str">
        <f>IF(FO4="Y",$E$7, "")</f>
        <v/>
      </c>
      <c r="FP7" s="619" t="str">
        <f>IF(FP4="Y",$F$7, "")</f>
        <v/>
      </c>
      <c r="FQ7" s="252" t="str">
        <f>IF(FQ4="Y",$G$7, "")</f>
        <v/>
      </c>
      <c r="FR7" s="619" t="str">
        <f>IF(FR4="Y",$C$7, "")</f>
        <v/>
      </c>
      <c r="FS7" s="619" t="str">
        <f>IF(FS4="Y",$D$7, "")</f>
        <v/>
      </c>
      <c r="FT7" s="619" t="str">
        <f>IF(FT4="Y",$E$7, "")</f>
        <v/>
      </c>
      <c r="FU7" s="619" t="str">
        <f>IF(FU4="Y",$F$7, "")</f>
        <v/>
      </c>
      <c r="FV7" s="252" t="str">
        <f>IF(FV4="Y",$G$7, "")</f>
        <v/>
      </c>
      <c r="FW7" s="619" t="str">
        <f>IF(FW4="Y",$C$7, "")</f>
        <v/>
      </c>
      <c r="FX7" s="619" t="str">
        <f>IF(FX4="Y",$D$7, "")</f>
        <v/>
      </c>
      <c r="FY7" s="619" t="str">
        <f>IF(FY4="Y",$E$7, "")</f>
        <v/>
      </c>
      <c r="FZ7" s="619" t="str">
        <f>IF(FZ4="Y",$F$7, "")</f>
        <v/>
      </c>
      <c r="GA7" s="252" t="str">
        <f>IF(GA4="Y",$G$7, "")</f>
        <v/>
      </c>
      <c r="GB7" s="619" t="str">
        <f>IF(GB4="Y",$C$7, "")</f>
        <v/>
      </c>
      <c r="GC7" s="619" t="str">
        <f>IF(GC4="Y",$D$7, "")</f>
        <v/>
      </c>
      <c r="GD7" s="619" t="str">
        <f>IF(GD4="Y",$E$7, "")</f>
        <v/>
      </c>
      <c r="GE7" s="619" t="str">
        <f>IF(GE4="Y",$F$7, "")</f>
        <v/>
      </c>
      <c r="GF7" s="252" t="str">
        <f>IF(GF4="Y",$G$7, "")</f>
        <v/>
      </c>
      <c r="GG7" s="619" t="str">
        <f>IF(GG4="Y",$C$7, "")</f>
        <v/>
      </c>
      <c r="GH7" s="619" t="str">
        <f>IF(GH4="Y",$D$7, "")</f>
        <v/>
      </c>
      <c r="GI7" s="619" t="str">
        <f>IF(GI4="Y",$E$7, "")</f>
        <v/>
      </c>
      <c r="GJ7" s="619" t="str">
        <f>IF(GJ4="Y",$F$7, "")</f>
        <v/>
      </c>
      <c r="GK7" s="252" t="str">
        <f>IF(GK4="Y",$G$7, "")</f>
        <v/>
      </c>
      <c r="GL7" s="619" t="str">
        <f>IF(GL4="Y",$C$7, "")</f>
        <v/>
      </c>
      <c r="GM7" s="619" t="str">
        <f>IF(GM4="Y",$D$7, "")</f>
        <v/>
      </c>
      <c r="GN7" s="619" t="str">
        <f>IF(GN4="Y",$E$7, "")</f>
        <v/>
      </c>
      <c r="GO7" s="619" t="str">
        <f>IF(GO4="Y",$F$7, "")</f>
        <v/>
      </c>
      <c r="GP7" s="252" t="str">
        <f>IF(GP4="Y",$G$7, "")</f>
        <v/>
      </c>
      <c r="GQ7" s="619" t="str">
        <f>IF(GQ4="Y",$C$7, "")</f>
        <v/>
      </c>
      <c r="GR7" s="619" t="str">
        <f>IF(GR4="Y",$D$7, "")</f>
        <v/>
      </c>
      <c r="GS7" s="619" t="str">
        <f>IF(GS4="Y",$E$7, "")</f>
        <v/>
      </c>
      <c r="GT7" s="619" t="str">
        <f>IF(GT4="Y",$F$7, "")</f>
        <v/>
      </c>
      <c r="GU7" s="252" t="str">
        <f>IF(GU4="Y",$G$7, "")</f>
        <v/>
      </c>
      <c r="GV7" s="619" t="str">
        <f>IF(GV4="Y",$C$7, "")</f>
        <v/>
      </c>
      <c r="GW7" s="619" t="str">
        <f>IF(GW4="Y",$D$7, "")</f>
        <v/>
      </c>
      <c r="GX7" s="619" t="str">
        <f>IF(GX4="Y",$E$7, "")</f>
        <v/>
      </c>
      <c r="GY7" s="619" t="str">
        <f>IF(GY4="Y",$F$7, "")</f>
        <v/>
      </c>
      <c r="GZ7" s="252" t="str">
        <f>IF(GZ4="Y",$G$7, "")</f>
        <v/>
      </c>
      <c r="HA7" s="619" t="str">
        <f>IF(HA4="Y",$C$7, "")</f>
        <v/>
      </c>
      <c r="HB7" s="619" t="str">
        <f>IF(HB4="Y",$D$7, "")</f>
        <v/>
      </c>
      <c r="HC7" s="619" t="str">
        <f>IF(HC4="Y",$E$7, "")</f>
        <v/>
      </c>
      <c r="HD7" s="619" t="str">
        <f>IF(HD4="Y",$F$7, "")</f>
        <v/>
      </c>
      <c r="HE7" s="252" t="str">
        <f>IF(HE4="Y",$G$7, "")</f>
        <v/>
      </c>
      <c r="HF7" s="619" t="str">
        <f>IF(HF4="Y",$C$7, "")</f>
        <v/>
      </c>
      <c r="HG7" s="619" t="str">
        <f>IF(HG4="Y",$D$7, "")</f>
        <v/>
      </c>
      <c r="HH7" s="619" t="str">
        <f>IF(HH4="Y",$E$7, "")</f>
        <v/>
      </c>
      <c r="HI7" s="619" t="str">
        <f>IF(HI4="Y",$F$7, "")</f>
        <v/>
      </c>
      <c r="HJ7" s="252" t="str">
        <f>IF(HJ4="Y",$G$7, "")</f>
        <v/>
      </c>
      <c r="HK7" s="619" t="str">
        <f>IF(HK4="Y",$C$7, "")</f>
        <v/>
      </c>
      <c r="HL7" s="619" t="str">
        <f>IF(HL4="Y",$D$7, "")</f>
        <v/>
      </c>
      <c r="HM7" s="619" t="str">
        <f>IF(HM4="Y",$E$7, "")</f>
        <v/>
      </c>
      <c r="HN7" s="619" t="str">
        <f>IF(HN4="Y",$F$7, "")</f>
        <v/>
      </c>
      <c r="HO7" s="252" t="str">
        <f>IF(HO4="Y",$G$7, "")</f>
        <v/>
      </c>
      <c r="HP7" s="619" t="str">
        <f>IF(HP4="Y",$C$7, "")</f>
        <v/>
      </c>
      <c r="HQ7" s="619" t="str">
        <f>IF(HQ4="Y",$D$7, "")</f>
        <v/>
      </c>
      <c r="HR7" s="619" t="str">
        <f>IF(HR4="Y",$E$7, "")</f>
        <v/>
      </c>
      <c r="HS7" s="619" t="str">
        <f>IF(HS4="Y",$F$7, "")</f>
        <v/>
      </c>
      <c r="HT7" s="252" t="str">
        <f>IF(HT4="Y",$G$7, "")</f>
        <v/>
      </c>
      <c r="HU7" s="619" t="str">
        <f>IF(HU4="Y",$C$7, "")</f>
        <v/>
      </c>
      <c r="HV7" s="619" t="str">
        <f>IF(HV4="Y",$D$7, "")</f>
        <v/>
      </c>
      <c r="HW7" s="619" t="str">
        <f>IF(HW4="Y",$E$7, "")</f>
        <v/>
      </c>
      <c r="HX7" s="619" t="str">
        <f>IF(HX4="Y",$F$7, "")</f>
        <v/>
      </c>
      <c r="HY7" s="252" t="str">
        <f>IF(HY4="Y",$G$7, "")</f>
        <v/>
      </c>
      <c r="HZ7" s="619" t="str">
        <f>IF(HZ4="Y",$C$7, "")</f>
        <v/>
      </c>
      <c r="IA7" s="619" t="str">
        <f>IF(IA4="Y",$D$7, "")</f>
        <v/>
      </c>
      <c r="IB7" s="619" t="str">
        <f>IF(IB4="Y",$E$7, "")</f>
        <v/>
      </c>
      <c r="IC7" s="619" t="str">
        <f>IF(IC4="Y",$F$7, "")</f>
        <v/>
      </c>
      <c r="ID7" s="252" t="str">
        <f>IF(ID4="Y",$G$7, "")</f>
        <v/>
      </c>
      <c r="IE7" s="619" t="str">
        <f>IF(IE4="Y",$C$7, "")</f>
        <v/>
      </c>
      <c r="IF7" s="619" t="str">
        <f>IF(IF4="Y",$D$7, "")</f>
        <v/>
      </c>
      <c r="IG7" s="619" t="str">
        <f>IF(IG4="Y",$E$7, "")</f>
        <v/>
      </c>
      <c r="IH7" s="619" t="str">
        <f>IF(IH4="Y",$F$7, "")</f>
        <v/>
      </c>
      <c r="II7" s="252" t="str">
        <f>IF(II4="Y",$G$7, "")</f>
        <v/>
      </c>
      <c r="IJ7" s="619" t="str">
        <f>IF(IJ4="Y",$C$7, "")</f>
        <v/>
      </c>
      <c r="IK7" s="619" t="str">
        <f>IF(IK4="Y",$D$7, "")</f>
        <v/>
      </c>
      <c r="IL7" s="619" t="str">
        <f>IF(IL4="Y",$E$7, "")</f>
        <v/>
      </c>
      <c r="IM7" s="619" t="str">
        <f>IF(IM4="Y",$F$7, "")</f>
        <v/>
      </c>
      <c r="IN7" s="252" t="str">
        <f>IF(IN4="Y",$G$7, "")</f>
        <v/>
      </c>
      <c r="IO7" s="619" t="str">
        <f>IF(IO4="Y",$C$7, "")</f>
        <v/>
      </c>
      <c r="IP7" s="619" t="str">
        <f>IF(IP4="Y",$D$7, "")</f>
        <v/>
      </c>
      <c r="IQ7" s="619" t="str">
        <f>IF(IQ4="Y",$E$7, "")</f>
        <v/>
      </c>
      <c r="IR7" s="619" t="str">
        <f>IF(IR4="Y",$F$7, "")</f>
        <v/>
      </c>
      <c r="IS7" s="252" t="str">
        <f>IF(IS4="Y",$G$7, "")</f>
        <v/>
      </c>
      <c r="IT7" s="619" t="str">
        <f>IF(IT4="Y",$C$7, "")</f>
        <v/>
      </c>
      <c r="IU7" s="619" t="str">
        <f>IF(IU4="Y",$D$7, "")</f>
        <v/>
      </c>
      <c r="IV7" s="619" t="str">
        <f>IF(IV4="Y",$E$7, "")</f>
        <v/>
      </c>
      <c r="IW7" s="619" t="str">
        <f>IF(IW4="Y",$F$7, "")</f>
        <v/>
      </c>
      <c r="IX7" s="252" t="str">
        <f>IF(IX4="Y",$G$7, "")</f>
        <v/>
      </c>
      <c r="IY7" s="5"/>
      <c r="IZ7" s="5"/>
    </row>
    <row r="8" spans="1:260" x14ac:dyDescent="0.25">
      <c r="A8" s="210">
        <v>1</v>
      </c>
      <c r="B8" s="231" t="s">
        <v>537</v>
      </c>
      <c r="C8" s="491">
        <v>1</v>
      </c>
      <c r="D8" s="492">
        <v>11</v>
      </c>
      <c r="E8" s="492">
        <v>8</v>
      </c>
      <c r="F8" s="492">
        <v>1</v>
      </c>
      <c r="G8" s="493">
        <v>0</v>
      </c>
      <c r="H8" s="494"/>
      <c r="I8" s="593"/>
      <c r="J8" s="594"/>
      <c r="K8" s="594"/>
      <c r="L8" s="594"/>
      <c r="M8" s="595"/>
      <c r="N8" s="596"/>
      <c r="O8" s="597"/>
      <c r="P8" s="597"/>
      <c r="Q8" s="597"/>
      <c r="R8" s="598"/>
      <c r="S8" s="596"/>
      <c r="T8" s="597"/>
      <c r="U8" s="597"/>
      <c r="V8" s="597"/>
      <c r="W8" s="598"/>
      <c r="X8" s="596"/>
      <c r="Y8" s="597"/>
      <c r="Z8" s="597"/>
      <c r="AA8" s="597"/>
      <c r="AB8" s="598"/>
      <c r="AC8" s="596"/>
      <c r="AD8" s="597"/>
      <c r="AE8" s="597"/>
      <c r="AF8" s="597"/>
      <c r="AG8" s="598"/>
      <c r="AH8" s="596"/>
      <c r="AI8" s="597"/>
      <c r="AJ8" s="597"/>
      <c r="AK8" s="597"/>
      <c r="AL8" s="598"/>
      <c r="AM8" s="596"/>
      <c r="AN8" s="597"/>
      <c r="AO8" s="597"/>
      <c r="AP8" s="597"/>
      <c r="AQ8" s="598"/>
      <c r="AR8" s="596"/>
      <c r="AS8" s="597"/>
      <c r="AT8" s="597"/>
      <c r="AU8" s="597"/>
      <c r="AV8" s="598"/>
      <c r="AW8" s="596"/>
      <c r="AX8" s="597"/>
      <c r="AY8" s="597"/>
      <c r="AZ8" s="597"/>
      <c r="BA8" s="598"/>
      <c r="BB8" s="596"/>
      <c r="BC8" s="597"/>
      <c r="BD8" s="597"/>
      <c r="BE8" s="597"/>
      <c r="BF8" s="598"/>
      <c r="BG8" s="596"/>
      <c r="BH8" s="597"/>
      <c r="BI8" s="597"/>
      <c r="BJ8" s="597"/>
      <c r="BK8" s="598"/>
      <c r="BL8" s="596"/>
      <c r="BM8" s="597"/>
      <c r="BN8" s="597"/>
      <c r="BO8" s="597"/>
      <c r="BP8" s="598"/>
      <c r="BQ8" s="596"/>
      <c r="BR8" s="597"/>
      <c r="BS8" s="597"/>
      <c r="BT8" s="597"/>
      <c r="BU8" s="598"/>
      <c r="BV8" s="596"/>
      <c r="BW8" s="597"/>
      <c r="BX8" s="597"/>
      <c r="BY8" s="597"/>
      <c r="BZ8" s="598"/>
      <c r="CA8" s="596"/>
      <c r="CB8" s="597"/>
      <c r="CC8" s="597"/>
      <c r="CD8" s="597"/>
      <c r="CE8" s="598"/>
      <c r="CF8" s="596"/>
      <c r="CG8" s="597"/>
      <c r="CH8" s="597"/>
      <c r="CI8" s="597"/>
      <c r="CJ8" s="598"/>
      <c r="CK8" s="596"/>
      <c r="CL8" s="597"/>
      <c r="CM8" s="597"/>
      <c r="CN8" s="597"/>
      <c r="CO8" s="598"/>
      <c r="CP8" s="596"/>
      <c r="CQ8" s="597"/>
      <c r="CR8" s="597"/>
      <c r="CS8" s="597"/>
      <c r="CT8" s="598"/>
      <c r="CU8" s="596"/>
      <c r="CV8" s="597"/>
      <c r="CW8" s="597"/>
      <c r="CX8" s="597"/>
      <c r="CY8" s="598"/>
      <c r="CZ8" s="596"/>
      <c r="DA8" s="597"/>
      <c r="DB8" s="597"/>
      <c r="DC8" s="597"/>
      <c r="DD8" s="598"/>
      <c r="DE8" s="596"/>
      <c r="DF8" s="597"/>
      <c r="DG8" s="597"/>
      <c r="DH8" s="597"/>
      <c r="DI8" s="598"/>
      <c r="DJ8" s="596"/>
      <c r="DK8" s="597"/>
      <c r="DL8" s="597"/>
      <c r="DM8" s="597"/>
      <c r="DN8" s="598"/>
      <c r="DO8" s="596"/>
      <c r="DP8" s="597"/>
      <c r="DQ8" s="597"/>
      <c r="DR8" s="597"/>
      <c r="DS8" s="598"/>
      <c r="DT8" s="596"/>
      <c r="DU8" s="597"/>
      <c r="DV8" s="597"/>
      <c r="DW8" s="597"/>
      <c r="DX8" s="598"/>
      <c r="DY8" s="596"/>
      <c r="DZ8" s="597"/>
      <c r="EA8" s="597"/>
      <c r="EB8" s="597"/>
      <c r="EC8" s="598"/>
      <c r="ED8" s="596"/>
      <c r="EE8" s="597"/>
      <c r="EF8" s="597"/>
      <c r="EG8" s="597"/>
      <c r="EH8" s="598"/>
      <c r="EI8" s="596"/>
      <c r="EJ8" s="597"/>
      <c r="EK8" s="597"/>
      <c r="EL8" s="597"/>
      <c r="EM8" s="598"/>
      <c r="EN8" s="596"/>
      <c r="EO8" s="597"/>
      <c r="EP8" s="597"/>
      <c r="EQ8" s="597"/>
      <c r="ER8" s="598"/>
      <c r="ES8" s="596"/>
      <c r="ET8" s="597"/>
      <c r="EU8" s="597"/>
      <c r="EV8" s="597"/>
      <c r="EW8" s="598"/>
      <c r="EX8" s="596"/>
      <c r="EY8" s="597"/>
      <c r="EZ8" s="597"/>
      <c r="FA8" s="597"/>
      <c r="FB8" s="598"/>
      <c r="FC8" s="596"/>
      <c r="FD8" s="597"/>
      <c r="FE8" s="597"/>
      <c r="FF8" s="597"/>
      <c r="FG8" s="598"/>
      <c r="FH8" s="596"/>
      <c r="FI8" s="597"/>
      <c r="FJ8" s="597"/>
      <c r="FK8" s="597"/>
      <c r="FL8" s="598"/>
      <c r="FM8" s="596"/>
      <c r="FN8" s="597"/>
      <c r="FO8" s="597"/>
      <c r="FP8" s="597"/>
      <c r="FQ8" s="598"/>
      <c r="FR8" s="596"/>
      <c r="FS8" s="597"/>
      <c r="FT8" s="597"/>
      <c r="FU8" s="597"/>
      <c r="FV8" s="598"/>
      <c r="FW8" s="596"/>
      <c r="FX8" s="597"/>
      <c r="FY8" s="597"/>
      <c r="FZ8" s="597"/>
      <c r="GA8" s="598"/>
      <c r="GB8" s="596"/>
      <c r="GC8" s="597"/>
      <c r="GD8" s="597"/>
      <c r="GE8" s="597"/>
      <c r="GF8" s="598"/>
      <c r="GG8" s="596"/>
      <c r="GH8" s="597"/>
      <c r="GI8" s="597"/>
      <c r="GJ8" s="597"/>
      <c r="GK8" s="598"/>
      <c r="GL8" s="596"/>
      <c r="GM8" s="597"/>
      <c r="GN8" s="597"/>
      <c r="GO8" s="597"/>
      <c r="GP8" s="598"/>
      <c r="GQ8" s="596"/>
      <c r="GR8" s="597"/>
      <c r="GS8" s="597"/>
      <c r="GT8" s="597"/>
      <c r="GU8" s="598"/>
      <c r="GV8" s="596"/>
      <c r="GW8" s="597"/>
      <c r="GX8" s="597"/>
      <c r="GY8" s="597"/>
      <c r="GZ8" s="598"/>
      <c r="HA8" s="596"/>
      <c r="HB8" s="597"/>
      <c r="HC8" s="597"/>
      <c r="HD8" s="597"/>
      <c r="HE8" s="598"/>
      <c r="HF8" s="596"/>
      <c r="HG8" s="597"/>
      <c r="HH8" s="597"/>
      <c r="HI8" s="597"/>
      <c r="HJ8" s="598"/>
      <c r="HK8" s="596"/>
      <c r="HL8" s="597"/>
      <c r="HM8" s="597"/>
      <c r="HN8" s="597"/>
      <c r="HO8" s="598"/>
      <c r="HP8" s="596"/>
      <c r="HQ8" s="597"/>
      <c r="HR8" s="597"/>
      <c r="HS8" s="597"/>
      <c r="HT8" s="598"/>
      <c r="HU8" s="596"/>
      <c r="HV8" s="597"/>
      <c r="HW8" s="597"/>
      <c r="HX8" s="597"/>
      <c r="HY8" s="598"/>
      <c r="HZ8" s="596"/>
      <c r="IA8" s="597"/>
      <c r="IB8" s="597"/>
      <c r="IC8" s="597"/>
      <c r="ID8" s="598"/>
      <c r="IE8" s="596"/>
      <c r="IF8" s="597"/>
      <c r="IG8" s="597"/>
      <c r="IH8" s="597"/>
      <c r="II8" s="598"/>
      <c r="IJ8" s="596"/>
      <c r="IK8" s="597"/>
      <c r="IL8" s="597"/>
      <c r="IM8" s="597"/>
      <c r="IN8" s="598"/>
      <c r="IO8" s="596"/>
      <c r="IP8" s="597"/>
      <c r="IQ8" s="597"/>
      <c r="IR8" s="597"/>
      <c r="IS8" s="598"/>
      <c r="IT8" s="596"/>
      <c r="IU8" s="597"/>
      <c r="IV8" s="597"/>
      <c r="IW8" s="597"/>
      <c r="IX8" s="598"/>
      <c r="IY8" s="301"/>
      <c r="IZ8" s="301"/>
    </row>
    <row r="9" spans="1:260" s="685" customFormat="1" x14ac:dyDescent="0.25">
      <c r="A9" s="141">
        <v>2</v>
      </c>
      <c r="B9" s="502" t="s">
        <v>538</v>
      </c>
      <c r="C9" s="736">
        <v>28.5</v>
      </c>
      <c r="D9" s="737">
        <v>15.02</v>
      </c>
      <c r="E9" s="737">
        <v>11.48</v>
      </c>
      <c r="F9" s="737">
        <v>22.5</v>
      </c>
      <c r="G9" s="738"/>
      <c r="H9" s="495"/>
      <c r="I9" s="706"/>
      <c r="J9" s="707"/>
      <c r="K9" s="707"/>
      <c r="L9" s="707"/>
      <c r="M9" s="653"/>
      <c r="N9" s="708"/>
      <c r="O9" s="708"/>
      <c r="P9" s="708"/>
      <c r="Q9" s="708"/>
      <c r="R9" s="655"/>
      <c r="S9" s="708"/>
      <c r="T9" s="708"/>
      <c r="U9" s="708"/>
      <c r="V9" s="708"/>
      <c r="W9" s="655"/>
      <c r="X9" s="708"/>
      <c r="Y9" s="708"/>
      <c r="Z9" s="708"/>
      <c r="AA9" s="708"/>
      <c r="AB9" s="655"/>
      <c r="AC9" s="708"/>
      <c r="AD9" s="708"/>
      <c r="AE9" s="708"/>
      <c r="AF9" s="708"/>
      <c r="AG9" s="655"/>
      <c r="AH9" s="708"/>
      <c r="AI9" s="708"/>
      <c r="AJ9" s="708"/>
      <c r="AK9" s="708"/>
      <c r="AL9" s="655"/>
      <c r="AM9" s="708"/>
      <c r="AN9" s="708"/>
      <c r="AO9" s="708"/>
      <c r="AP9" s="708"/>
      <c r="AQ9" s="655"/>
      <c r="AR9" s="708"/>
      <c r="AS9" s="708"/>
      <c r="AT9" s="708"/>
      <c r="AU9" s="708"/>
      <c r="AV9" s="655"/>
      <c r="AW9" s="708"/>
      <c r="AX9" s="708"/>
      <c r="AY9" s="708"/>
      <c r="AZ9" s="708"/>
      <c r="BA9" s="655"/>
      <c r="BB9" s="708"/>
      <c r="BC9" s="708"/>
      <c r="BD9" s="708"/>
      <c r="BE9" s="708"/>
      <c r="BF9" s="655"/>
      <c r="BG9" s="708"/>
      <c r="BH9" s="708"/>
      <c r="BI9" s="708"/>
      <c r="BJ9" s="708"/>
      <c r="BK9" s="655"/>
      <c r="BL9" s="708"/>
      <c r="BM9" s="708"/>
      <c r="BN9" s="708"/>
      <c r="BO9" s="708"/>
      <c r="BP9" s="655"/>
      <c r="BQ9" s="708"/>
      <c r="BR9" s="708"/>
      <c r="BS9" s="708"/>
      <c r="BT9" s="708"/>
      <c r="BU9" s="655"/>
      <c r="BV9" s="708"/>
      <c r="BW9" s="708"/>
      <c r="BX9" s="708"/>
      <c r="BY9" s="708"/>
      <c r="BZ9" s="655"/>
      <c r="CA9" s="708"/>
      <c r="CB9" s="708"/>
      <c r="CC9" s="708"/>
      <c r="CD9" s="708"/>
      <c r="CE9" s="655"/>
      <c r="CF9" s="708"/>
      <c r="CG9" s="708"/>
      <c r="CH9" s="708"/>
      <c r="CI9" s="708"/>
      <c r="CJ9" s="655"/>
      <c r="CK9" s="708"/>
      <c r="CL9" s="708"/>
      <c r="CM9" s="708"/>
      <c r="CN9" s="708"/>
      <c r="CO9" s="655"/>
      <c r="CP9" s="708"/>
      <c r="CQ9" s="708"/>
      <c r="CR9" s="708"/>
      <c r="CS9" s="708"/>
      <c r="CT9" s="655"/>
      <c r="CU9" s="708"/>
      <c r="CV9" s="708"/>
      <c r="CW9" s="708"/>
      <c r="CX9" s="708"/>
      <c r="CY9" s="655"/>
      <c r="CZ9" s="708"/>
      <c r="DA9" s="708"/>
      <c r="DB9" s="708"/>
      <c r="DC9" s="708"/>
      <c r="DD9" s="655"/>
      <c r="DE9" s="708"/>
      <c r="DF9" s="708"/>
      <c r="DG9" s="708"/>
      <c r="DH9" s="708"/>
      <c r="DI9" s="655"/>
      <c r="DJ9" s="708"/>
      <c r="DK9" s="708"/>
      <c r="DL9" s="708"/>
      <c r="DM9" s="708"/>
      <c r="DN9" s="655"/>
      <c r="DO9" s="708"/>
      <c r="DP9" s="708"/>
      <c r="DQ9" s="708"/>
      <c r="DR9" s="708"/>
      <c r="DS9" s="655"/>
      <c r="DT9" s="708"/>
      <c r="DU9" s="708"/>
      <c r="DV9" s="708"/>
      <c r="DW9" s="708"/>
      <c r="DX9" s="655"/>
      <c r="DY9" s="708"/>
      <c r="DZ9" s="708"/>
      <c r="EA9" s="708"/>
      <c r="EB9" s="708"/>
      <c r="EC9" s="655"/>
      <c r="ED9" s="708"/>
      <c r="EE9" s="708"/>
      <c r="EF9" s="708"/>
      <c r="EG9" s="708"/>
      <c r="EH9" s="655"/>
      <c r="EI9" s="708"/>
      <c r="EJ9" s="708"/>
      <c r="EK9" s="708"/>
      <c r="EL9" s="708"/>
      <c r="EM9" s="655"/>
      <c r="EN9" s="708"/>
      <c r="EO9" s="708"/>
      <c r="EP9" s="708"/>
      <c r="EQ9" s="708"/>
      <c r="ER9" s="655"/>
      <c r="ES9" s="708"/>
      <c r="ET9" s="708"/>
      <c r="EU9" s="708"/>
      <c r="EV9" s="708"/>
      <c r="EW9" s="655"/>
      <c r="EX9" s="708"/>
      <c r="EY9" s="708"/>
      <c r="EZ9" s="708"/>
      <c r="FA9" s="708"/>
      <c r="FB9" s="655"/>
      <c r="FC9" s="708"/>
      <c r="FD9" s="708"/>
      <c r="FE9" s="708"/>
      <c r="FF9" s="708"/>
      <c r="FG9" s="655"/>
      <c r="FH9" s="708"/>
      <c r="FI9" s="708"/>
      <c r="FJ9" s="708"/>
      <c r="FK9" s="708"/>
      <c r="FL9" s="655"/>
      <c r="FM9" s="708"/>
      <c r="FN9" s="708"/>
      <c r="FO9" s="708"/>
      <c r="FP9" s="708"/>
      <c r="FQ9" s="655"/>
      <c r="FR9" s="708"/>
      <c r="FS9" s="708"/>
      <c r="FT9" s="708"/>
      <c r="FU9" s="708"/>
      <c r="FV9" s="655"/>
      <c r="FW9" s="708"/>
      <c r="FX9" s="708"/>
      <c r="FY9" s="708"/>
      <c r="FZ9" s="708"/>
      <c r="GA9" s="655"/>
      <c r="GB9" s="708"/>
      <c r="GC9" s="708"/>
      <c r="GD9" s="708"/>
      <c r="GE9" s="708"/>
      <c r="GF9" s="655"/>
      <c r="GG9" s="708"/>
      <c r="GH9" s="708"/>
      <c r="GI9" s="708"/>
      <c r="GJ9" s="708"/>
      <c r="GK9" s="655"/>
      <c r="GL9" s="708"/>
      <c r="GM9" s="708"/>
      <c r="GN9" s="708"/>
      <c r="GO9" s="708"/>
      <c r="GP9" s="655"/>
      <c r="GQ9" s="708"/>
      <c r="GR9" s="708"/>
      <c r="GS9" s="708"/>
      <c r="GT9" s="708"/>
      <c r="GU9" s="655"/>
      <c r="GV9" s="708"/>
      <c r="GW9" s="708"/>
      <c r="GX9" s="708"/>
      <c r="GY9" s="708"/>
      <c r="GZ9" s="655"/>
      <c r="HA9" s="708"/>
      <c r="HB9" s="708"/>
      <c r="HC9" s="708"/>
      <c r="HD9" s="708"/>
      <c r="HE9" s="655"/>
      <c r="HF9" s="708"/>
      <c r="HG9" s="708"/>
      <c r="HH9" s="708"/>
      <c r="HI9" s="708"/>
      <c r="HJ9" s="655"/>
      <c r="HK9" s="708"/>
      <c r="HL9" s="708"/>
      <c r="HM9" s="708"/>
      <c r="HN9" s="708"/>
      <c r="HO9" s="655"/>
      <c r="HP9" s="708"/>
      <c r="HQ9" s="708"/>
      <c r="HR9" s="708"/>
      <c r="HS9" s="708"/>
      <c r="HT9" s="655"/>
      <c r="HU9" s="708"/>
      <c r="HV9" s="708"/>
      <c r="HW9" s="708"/>
      <c r="HX9" s="708"/>
      <c r="HY9" s="655"/>
      <c r="HZ9" s="708"/>
      <c r="IA9" s="708"/>
      <c r="IB9" s="708"/>
      <c r="IC9" s="708"/>
      <c r="ID9" s="655"/>
      <c r="IE9" s="708"/>
      <c r="IF9" s="708"/>
      <c r="IG9" s="708"/>
      <c r="IH9" s="708"/>
      <c r="II9" s="655"/>
      <c r="IJ9" s="708"/>
      <c r="IK9" s="708"/>
      <c r="IL9" s="708"/>
      <c r="IM9" s="708"/>
      <c r="IN9" s="655"/>
      <c r="IO9" s="708"/>
      <c r="IP9" s="708"/>
      <c r="IQ9" s="708"/>
      <c r="IR9" s="708"/>
      <c r="IS9" s="655"/>
      <c r="IT9" s="708"/>
      <c r="IU9" s="708"/>
      <c r="IV9" s="708"/>
      <c r="IW9" s="708"/>
      <c r="IX9" s="655"/>
      <c r="IY9" s="301"/>
      <c r="IZ9" s="301"/>
    </row>
    <row r="10" spans="1:260" x14ac:dyDescent="0.25">
      <c r="A10" s="948" t="s">
        <v>636</v>
      </c>
      <c r="B10" s="949"/>
      <c r="C10" s="954"/>
      <c r="D10" s="955"/>
      <c r="E10" s="955"/>
      <c r="F10" s="955"/>
      <c r="G10" s="956"/>
      <c r="H10" s="334"/>
      <c r="I10" s="958"/>
      <c r="J10" s="959"/>
      <c r="K10" s="959"/>
      <c r="L10" s="959"/>
      <c r="M10" s="960"/>
      <c r="N10" s="860"/>
      <c r="O10" s="860"/>
      <c r="P10" s="860"/>
      <c r="Q10" s="860"/>
      <c r="R10" s="860"/>
      <c r="S10" s="860"/>
      <c r="T10" s="860"/>
      <c r="U10" s="860"/>
      <c r="V10" s="860"/>
      <c r="W10" s="860"/>
      <c r="X10" s="860"/>
      <c r="Y10" s="860"/>
      <c r="Z10" s="860"/>
      <c r="AA10" s="860"/>
      <c r="AB10" s="860"/>
      <c r="AC10" s="860"/>
      <c r="AD10" s="860"/>
      <c r="AE10" s="860"/>
      <c r="AF10" s="860"/>
      <c r="AG10" s="860"/>
      <c r="AH10" s="860"/>
      <c r="AI10" s="860"/>
      <c r="AJ10" s="860"/>
      <c r="AK10" s="860"/>
      <c r="AL10" s="860"/>
      <c r="AM10" s="860"/>
      <c r="AN10" s="860"/>
      <c r="AO10" s="860"/>
      <c r="AP10" s="860"/>
      <c r="AQ10" s="860"/>
      <c r="AR10" s="860"/>
      <c r="AS10" s="860"/>
      <c r="AT10" s="860"/>
      <c r="AU10" s="860"/>
      <c r="AV10" s="860"/>
      <c r="AW10" s="860"/>
      <c r="AX10" s="860"/>
      <c r="AY10" s="860"/>
      <c r="AZ10" s="860"/>
      <c r="BA10" s="860"/>
      <c r="BB10" s="860"/>
      <c r="BC10" s="860"/>
      <c r="BD10" s="860"/>
      <c r="BE10" s="860"/>
      <c r="BF10" s="860"/>
      <c r="BG10" s="860"/>
      <c r="BH10" s="860"/>
      <c r="BI10" s="860"/>
      <c r="BJ10" s="860"/>
      <c r="BK10" s="860"/>
      <c r="BL10" s="860"/>
      <c r="BM10" s="860"/>
      <c r="BN10" s="860"/>
      <c r="BO10" s="860"/>
      <c r="BP10" s="860"/>
      <c r="BQ10" s="860"/>
      <c r="BR10" s="860"/>
      <c r="BS10" s="860"/>
      <c r="BT10" s="860"/>
      <c r="BU10" s="860"/>
      <c r="BV10" s="860"/>
      <c r="BW10" s="860"/>
      <c r="BX10" s="860"/>
      <c r="BY10" s="860"/>
      <c r="BZ10" s="860"/>
      <c r="CA10" s="860"/>
      <c r="CB10" s="860"/>
      <c r="CC10" s="860"/>
      <c r="CD10" s="860"/>
      <c r="CE10" s="860"/>
      <c r="CF10" s="860"/>
      <c r="CG10" s="860"/>
      <c r="CH10" s="860"/>
      <c r="CI10" s="860"/>
      <c r="CJ10" s="860"/>
      <c r="CK10" s="860"/>
      <c r="CL10" s="860"/>
      <c r="CM10" s="860"/>
      <c r="CN10" s="860"/>
      <c r="CO10" s="860"/>
      <c r="CP10" s="860"/>
      <c r="CQ10" s="860"/>
      <c r="CR10" s="860"/>
      <c r="CS10" s="860"/>
      <c r="CT10" s="860"/>
      <c r="CU10" s="860"/>
      <c r="CV10" s="860"/>
      <c r="CW10" s="860"/>
      <c r="CX10" s="860"/>
      <c r="CY10" s="860"/>
      <c r="CZ10" s="860"/>
      <c r="DA10" s="860"/>
      <c r="DB10" s="860"/>
      <c r="DC10" s="860"/>
      <c r="DD10" s="860"/>
      <c r="DE10" s="860"/>
      <c r="DF10" s="860"/>
      <c r="DG10" s="860"/>
      <c r="DH10" s="860"/>
      <c r="DI10" s="860"/>
      <c r="DJ10" s="860"/>
      <c r="DK10" s="860"/>
      <c r="DL10" s="860"/>
      <c r="DM10" s="860"/>
      <c r="DN10" s="860"/>
      <c r="DO10" s="860"/>
      <c r="DP10" s="860"/>
      <c r="DQ10" s="860"/>
      <c r="DR10" s="860"/>
      <c r="DS10" s="860"/>
      <c r="DT10" s="860"/>
      <c r="DU10" s="860"/>
      <c r="DV10" s="860"/>
      <c r="DW10" s="860"/>
      <c r="DX10" s="860"/>
      <c r="DY10" s="860"/>
      <c r="DZ10" s="860"/>
      <c r="EA10" s="860"/>
      <c r="EB10" s="860"/>
      <c r="EC10" s="860"/>
      <c r="ED10" s="860"/>
      <c r="EE10" s="860"/>
      <c r="EF10" s="860"/>
      <c r="EG10" s="860"/>
      <c r="EH10" s="860"/>
      <c r="EI10" s="860"/>
      <c r="EJ10" s="860"/>
      <c r="EK10" s="860"/>
      <c r="EL10" s="860"/>
      <c r="EM10" s="860"/>
      <c r="EN10" s="860"/>
      <c r="EO10" s="860"/>
      <c r="EP10" s="860"/>
      <c r="EQ10" s="860"/>
      <c r="ER10" s="860"/>
      <c r="ES10" s="860"/>
      <c r="ET10" s="860"/>
      <c r="EU10" s="860"/>
      <c r="EV10" s="860"/>
      <c r="EW10" s="860"/>
      <c r="EX10" s="860"/>
      <c r="EY10" s="860"/>
      <c r="EZ10" s="860"/>
      <c r="FA10" s="860"/>
      <c r="FB10" s="860"/>
      <c r="FC10" s="860"/>
      <c r="FD10" s="860"/>
      <c r="FE10" s="860"/>
      <c r="FF10" s="860"/>
      <c r="FG10" s="860"/>
      <c r="FH10" s="860"/>
      <c r="FI10" s="860"/>
      <c r="FJ10" s="860"/>
      <c r="FK10" s="860"/>
      <c r="FL10" s="860"/>
      <c r="FM10" s="860"/>
      <c r="FN10" s="860"/>
      <c r="FO10" s="860"/>
      <c r="FP10" s="860"/>
      <c r="FQ10" s="860"/>
      <c r="FR10" s="860"/>
      <c r="FS10" s="860"/>
      <c r="FT10" s="860"/>
      <c r="FU10" s="860"/>
      <c r="FV10" s="860"/>
      <c r="FW10" s="860"/>
      <c r="FX10" s="860"/>
      <c r="FY10" s="860"/>
      <c r="FZ10" s="860"/>
      <c r="GA10" s="860"/>
      <c r="GB10" s="860"/>
      <c r="GC10" s="860"/>
      <c r="GD10" s="860"/>
      <c r="GE10" s="860"/>
      <c r="GF10" s="860"/>
      <c r="GG10" s="860"/>
      <c r="GH10" s="860"/>
      <c r="GI10" s="860"/>
      <c r="GJ10" s="860"/>
      <c r="GK10" s="860"/>
      <c r="GL10" s="860"/>
      <c r="GM10" s="860"/>
      <c r="GN10" s="860"/>
      <c r="GO10" s="860"/>
      <c r="GP10" s="860"/>
      <c r="GQ10" s="860"/>
      <c r="GR10" s="860"/>
      <c r="GS10" s="860"/>
      <c r="GT10" s="860"/>
      <c r="GU10" s="860"/>
      <c r="GV10" s="860"/>
      <c r="GW10" s="860"/>
      <c r="GX10" s="860"/>
      <c r="GY10" s="860"/>
      <c r="GZ10" s="860"/>
      <c r="HA10" s="860"/>
      <c r="HB10" s="860"/>
      <c r="HC10" s="860"/>
      <c r="HD10" s="860"/>
      <c r="HE10" s="860"/>
      <c r="HF10" s="860"/>
      <c r="HG10" s="860"/>
      <c r="HH10" s="860"/>
      <c r="HI10" s="860"/>
      <c r="HJ10" s="860"/>
      <c r="HK10" s="860"/>
      <c r="HL10" s="860"/>
      <c r="HM10" s="860"/>
      <c r="HN10" s="860"/>
      <c r="HO10" s="860"/>
      <c r="HP10" s="860"/>
      <c r="HQ10" s="860"/>
      <c r="HR10" s="860"/>
      <c r="HS10" s="860"/>
      <c r="HT10" s="860"/>
      <c r="HU10" s="860"/>
      <c r="HV10" s="860"/>
      <c r="HW10" s="860"/>
      <c r="HX10" s="860"/>
      <c r="HY10" s="860"/>
      <c r="HZ10" s="860"/>
      <c r="IA10" s="860"/>
      <c r="IB10" s="860"/>
      <c r="IC10" s="860"/>
      <c r="ID10" s="860"/>
      <c r="IE10" s="860"/>
      <c r="IF10" s="860"/>
      <c r="IG10" s="860"/>
      <c r="IH10" s="860"/>
      <c r="II10" s="860"/>
      <c r="IJ10" s="860"/>
      <c r="IK10" s="860"/>
      <c r="IL10" s="860"/>
      <c r="IM10" s="860"/>
      <c r="IN10" s="860"/>
      <c r="IO10" s="860"/>
      <c r="IP10" s="860"/>
      <c r="IQ10" s="860"/>
      <c r="IR10" s="860"/>
      <c r="IS10" s="860"/>
      <c r="IT10" s="860"/>
      <c r="IU10" s="860"/>
      <c r="IV10" s="860"/>
      <c r="IW10" s="860"/>
      <c r="IX10" s="860"/>
      <c r="IY10" s="5"/>
      <c r="IZ10" s="5"/>
    </row>
    <row r="11" spans="1:260" x14ac:dyDescent="0.25">
      <c r="A11" s="140">
        <v>3</v>
      </c>
      <c r="B11" s="197" t="s">
        <v>240</v>
      </c>
      <c r="C11" s="324"/>
      <c r="D11" s="327">
        <v>5</v>
      </c>
      <c r="E11" s="327">
        <v>6</v>
      </c>
      <c r="F11" s="327"/>
      <c r="G11" s="325"/>
      <c r="H11" s="409"/>
      <c r="I11" s="556"/>
      <c r="J11" s="599"/>
      <c r="K11" s="599"/>
      <c r="L11" s="599"/>
      <c r="M11" s="557"/>
      <c r="N11" s="600"/>
      <c r="O11" s="600"/>
      <c r="P11" s="600"/>
      <c r="Q11" s="600"/>
      <c r="R11" s="547"/>
      <c r="S11" s="600"/>
      <c r="T11" s="600"/>
      <c r="U11" s="600"/>
      <c r="V11" s="600"/>
      <c r="W11" s="547"/>
      <c r="X11" s="600"/>
      <c r="Y11" s="600"/>
      <c r="Z11" s="600"/>
      <c r="AA11" s="600"/>
      <c r="AB11" s="547"/>
      <c r="AC11" s="600"/>
      <c r="AD11" s="600"/>
      <c r="AE11" s="600"/>
      <c r="AF11" s="600"/>
      <c r="AG11" s="547"/>
      <c r="AH11" s="600"/>
      <c r="AI11" s="600"/>
      <c r="AJ11" s="600"/>
      <c r="AK11" s="600"/>
      <c r="AL11" s="547"/>
      <c r="AM11" s="600"/>
      <c r="AN11" s="600"/>
      <c r="AO11" s="600"/>
      <c r="AP11" s="600"/>
      <c r="AQ11" s="547"/>
      <c r="AR11" s="600"/>
      <c r="AS11" s="600"/>
      <c r="AT11" s="600"/>
      <c r="AU11" s="600"/>
      <c r="AV11" s="547"/>
      <c r="AW11" s="600"/>
      <c r="AX11" s="600"/>
      <c r="AY11" s="600"/>
      <c r="AZ11" s="600"/>
      <c r="BA11" s="547"/>
      <c r="BB11" s="600"/>
      <c r="BC11" s="600"/>
      <c r="BD11" s="600"/>
      <c r="BE11" s="600"/>
      <c r="BF11" s="547"/>
      <c r="BG11" s="600"/>
      <c r="BH11" s="600"/>
      <c r="BI11" s="600"/>
      <c r="BJ11" s="600"/>
      <c r="BK11" s="547"/>
      <c r="BL11" s="600"/>
      <c r="BM11" s="600"/>
      <c r="BN11" s="600"/>
      <c r="BO11" s="600"/>
      <c r="BP11" s="547"/>
      <c r="BQ11" s="600"/>
      <c r="BR11" s="600"/>
      <c r="BS11" s="600"/>
      <c r="BT11" s="600"/>
      <c r="BU11" s="547"/>
      <c r="BV11" s="600"/>
      <c r="BW11" s="600"/>
      <c r="BX11" s="600"/>
      <c r="BY11" s="600"/>
      <c r="BZ11" s="547"/>
      <c r="CA11" s="600"/>
      <c r="CB11" s="600"/>
      <c r="CC11" s="600"/>
      <c r="CD11" s="600"/>
      <c r="CE11" s="547"/>
      <c r="CF11" s="600"/>
      <c r="CG11" s="600"/>
      <c r="CH11" s="600"/>
      <c r="CI11" s="600"/>
      <c r="CJ11" s="547"/>
      <c r="CK11" s="600"/>
      <c r="CL11" s="600"/>
      <c r="CM11" s="600"/>
      <c r="CN11" s="600"/>
      <c r="CO11" s="547"/>
      <c r="CP11" s="600"/>
      <c r="CQ11" s="600"/>
      <c r="CR11" s="600"/>
      <c r="CS11" s="600"/>
      <c r="CT11" s="547"/>
      <c r="CU11" s="600"/>
      <c r="CV11" s="600"/>
      <c r="CW11" s="600"/>
      <c r="CX11" s="600"/>
      <c r="CY11" s="547"/>
      <c r="CZ11" s="600"/>
      <c r="DA11" s="600"/>
      <c r="DB11" s="600"/>
      <c r="DC11" s="600"/>
      <c r="DD11" s="547"/>
      <c r="DE11" s="600"/>
      <c r="DF11" s="600"/>
      <c r="DG11" s="600"/>
      <c r="DH11" s="600"/>
      <c r="DI11" s="547"/>
      <c r="DJ11" s="600"/>
      <c r="DK11" s="600"/>
      <c r="DL11" s="600"/>
      <c r="DM11" s="600"/>
      <c r="DN11" s="547"/>
      <c r="DO11" s="600"/>
      <c r="DP11" s="600"/>
      <c r="DQ11" s="600"/>
      <c r="DR11" s="600"/>
      <c r="DS11" s="547"/>
      <c r="DT11" s="600"/>
      <c r="DU11" s="600"/>
      <c r="DV11" s="600"/>
      <c r="DW11" s="600"/>
      <c r="DX11" s="547"/>
      <c r="DY11" s="600"/>
      <c r="DZ11" s="600"/>
      <c r="EA11" s="600"/>
      <c r="EB11" s="600"/>
      <c r="EC11" s="547"/>
      <c r="ED11" s="600"/>
      <c r="EE11" s="600"/>
      <c r="EF11" s="600"/>
      <c r="EG11" s="600"/>
      <c r="EH11" s="547"/>
      <c r="EI11" s="600"/>
      <c r="EJ11" s="600"/>
      <c r="EK11" s="600"/>
      <c r="EL11" s="600"/>
      <c r="EM11" s="547"/>
      <c r="EN11" s="600"/>
      <c r="EO11" s="600"/>
      <c r="EP11" s="600"/>
      <c r="EQ11" s="600"/>
      <c r="ER11" s="547"/>
      <c r="ES11" s="600"/>
      <c r="ET11" s="600"/>
      <c r="EU11" s="600"/>
      <c r="EV11" s="600"/>
      <c r="EW11" s="547"/>
      <c r="EX11" s="600"/>
      <c r="EY11" s="600"/>
      <c r="EZ11" s="600"/>
      <c r="FA11" s="600"/>
      <c r="FB11" s="547"/>
      <c r="FC11" s="600"/>
      <c r="FD11" s="600"/>
      <c r="FE11" s="600"/>
      <c r="FF11" s="600"/>
      <c r="FG11" s="547"/>
      <c r="FH11" s="600"/>
      <c r="FI11" s="600"/>
      <c r="FJ11" s="600"/>
      <c r="FK11" s="600"/>
      <c r="FL11" s="547"/>
      <c r="FM11" s="600"/>
      <c r="FN11" s="600"/>
      <c r="FO11" s="600"/>
      <c r="FP11" s="600"/>
      <c r="FQ11" s="547"/>
      <c r="FR11" s="600"/>
      <c r="FS11" s="600"/>
      <c r="FT11" s="600"/>
      <c r="FU11" s="600"/>
      <c r="FV11" s="547"/>
      <c r="FW11" s="600"/>
      <c r="FX11" s="600"/>
      <c r="FY11" s="600"/>
      <c r="FZ11" s="600"/>
      <c r="GA11" s="547"/>
      <c r="GB11" s="600"/>
      <c r="GC11" s="600"/>
      <c r="GD11" s="600"/>
      <c r="GE11" s="600"/>
      <c r="GF11" s="547"/>
      <c r="GG11" s="600"/>
      <c r="GH11" s="600"/>
      <c r="GI11" s="600"/>
      <c r="GJ11" s="600"/>
      <c r="GK11" s="547"/>
      <c r="GL11" s="600"/>
      <c r="GM11" s="600"/>
      <c r="GN11" s="600"/>
      <c r="GO11" s="600"/>
      <c r="GP11" s="547"/>
      <c r="GQ11" s="600"/>
      <c r="GR11" s="600"/>
      <c r="GS11" s="600"/>
      <c r="GT11" s="600"/>
      <c r="GU11" s="547"/>
      <c r="GV11" s="600"/>
      <c r="GW11" s="600"/>
      <c r="GX11" s="600"/>
      <c r="GY11" s="600"/>
      <c r="GZ11" s="547"/>
      <c r="HA11" s="600"/>
      <c r="HB11" s="600"/>
      <c r="HC11" s="600"/>
      <c r="HD11" s="600"/>
      <c r="HE11" s="547"/>
      <c r="HF11" s="600"/>
      <c r="HG11" s="600"/>
      <c r="HH11" s="600"/>
      <c r="HI11" s="600"/>
      <c r="HJ11" s="547"/>
      <c r="HK11" s="600"/>
      <c r="HL11" s="600"/>
      <c r="HM11" s="600"/>
      <c r="HN11" s="600"/>
      <c r="HO11" s="547"/>
      <c r="HP11" s="600"/>
      <c r="HQ11" s="600"/>
      <c r="HR11" s="600"/>
      <c r="HS11" s="600"/>
      <c r="HT11" s="547"/>
      <c r="HU11" s="600"/>
      <c r="HV11" s="600"/>
      <c r="HW11" s="600"/>
      <c r="HX11" s="600"/>
      <c r="HY11" s="547"/>
      <c r="HZ11" s="600"/>
      <c r="IA11" s="600"/>
      <c r="IB11" s="600"/>
      <c r="IC11" s="600"/>
      <c r="ID11" s="547"/>
      <c r="IE11" s="600"/>
      <c r="IF11" s="600"/>
      <c r="IG11" s="600"/>
      <c r="IH11" s="600"/>
      <c r="II11" s="547"/>
      <c r="IJ11" s="600"/>
      <c r="IK11" s="600"/>
      <c r="IL11" s="600"/>
      <c r="IM11" s="600"/>
      <c r="IN11" s="547"/>
      <c r="IO11" s="600"/>
      <c r="IP11" s="600"/>
      <c r="IQ11" s="600"/>
      <c r="IR11" s="600"/>
      <c r="IS11" s="547"/>
      <c r="IT11" s="600"/>
      <c r="IU11" s="600"/>
      <c r="IV11" s="600"/>
      <c r="IW11" s="600"/>
      <c r="IX11" s="547"/>
      <c r="IY11" s="5"/>
      <c r="IZ11" s="5"/>
    </row>
    <row r="12" spans="1:260" x14ac:dyDescent="0.25">
      <c r="A12" s="140">
        <v>4</v>
      </c>
      <c r="B12" s="197" t="s">
        <v>259</v>
      </c>
      <c r="C12" s="324"/>
      <c r="D12" s="327"/>
      <c r="E12" s="327">
        <v>1</v>
      </c>
      <c r="F12" s="327"/>
      <c r="G12" s="325"/>
      <c r="H12" s="409"/>
      <c r="I12" s="556"/>
      <c r="J12" s="599"/>
      <c r="K12" s="599"/>
      <c r="L12" s="599"/>
      <c r="M12" s="557"/>
      <c r="N12" s="600"/>
      <c r="O12" s="600"/>
      <c r="P12" s="600"/>
      <c r="Q12" s="600"/>
      <c r="R12" s="547"/>
      <c r="S12" s="600"/>
      <c r="T12" s="600"/>
      <c r="U12" s="600"/>
      <c r="V12" s="600"/>
      <c r="W12" s="547"/>
      <c r="X12" s="600"/>
      <c r="Y12" s="600"/>
      <c r="Z12" s="600"/>
      <c r="AA12" s="600"/>
      <c r="AB12" s="547"/>
      <c r="AC12" s="600"/>
      <c r="AD12" s="600"/>
      <c r="AE12" s="600"/>
      <c r="AF12" s="600"/>
      <c r="AG12" s="547"/>
      <c r="AH12" s="600"/>
      <c r="AI12" s="600"/>
      <c r="AJ12" s="600"/>
      <c r="AK12" s="600"/>
      <c r="AL12" s="547"/>
      <c r="AM12" s="600"/>
      <c r="AN12" s="600"/>
      <c r="AO12" s="600"/>
      <c r="AP12" s="600"/>
      <c r="AQ12" s="547"/>
      <c r="AR12" s="600"/>
      <c r="AS12" s="600"/>
      <c r="AT12" s="600"/>
      <c r="AU12" s="600"/>
      <c r="AV12" s="547"/>
      <c r="AW12" s="600"/>
      <c r="AX12" s="600"/>
      <c r="AY12" s="600"/>
      <c r="AZ12" s="600"/>
      <c r="BA12" s="547"/>
      <c r="BB12" s="600"/>
      <c r="BC12" s="600"/>
      <c r="BD12" s="600"/>
      <c r="BE12" s="600"/>
      <c r="BF12" s="547"/>
      <c r="BG12" s="600"/>
      <c r="BH12" s="600"/>
      <c r="BI12" s="600"/>
      <c r="BJ12" s="600"/>
      <c r="BK12" s="547"/>
      <c r="BL12" s="600"/>
      <c r="BM12" s="600"/>
      <c r="BN12" s="600"/>
      <c r="BO12" s="600"/>
      <c r="BP12" s="547"/>
      <c r="BQ12" s="600"/>
      <c r="BR12" s="600"/>
      <c r="BS12" s="600"/>
      <c r="BT12" s="600"/>
      <c r="BU12" s="547"/>
      <c r="BV12" s="600"/>
      <c r="BW12" s="600"/>
      <c r="BX12" s="600"/>
      <c r="BY12" s="600"/>
      <c r="BZ12" s="547"/>
      <c r="CA12" s="600"/>
      <c r="CB12" s="600"/>
      <c r="CC12" s="600"/>
      <c r="CD12" s="600"/>
      <c r="CE12" s="547"/>
      <c r="CF12" s="600"/>
      <c r="CG12" s="600"/>
      <c r="CH12" s="600"/>
      <c r="CI12" s="600"/>
      <c r="CJ12" s="547"/>
      <c r="CK12" s="600"/>
      <c r="CL12" s="600"/>
      <c r="CM12" s="600"/>
      <c r="CN12" s="600"/>
      <c r="CO12" s="547"/>
      <c r="CP12" s="600"/>
      <c r="CQ12" s="600"/>
      <c r="CR12" s="600"/>
      <c r="CS12" s="600"/>
      <c r="CT12" s="547"/>
      <c r="CU12" s="600"/>
      <c r="CV12" s="600"/>
      <c r="CW12" s="600"/>
      <c r="CX12" s="600"/>
      <c r="CY12" s="547"/>
      <c r="CZ12" s="600"/>
      <c r="DA12" s="600"/>
      <c r="DB12" s="600"/>
      <c r="DC12" s="600"/>
      <c r="DD12" s="547"/>
      <c r="DE12" s="600"/>
      <c r="DF12" s="600"/>
      <c r="DG12" s="600"/>
      <c r="DH12" s="600"/>
      <c r="DI12" s="547"/>
      <c r="DJ12" s="600"/>
      <c r="DK12" s="600"/>
      <c r="DL12" s="600"/>
      <c r="DM12" s="600"/>
      <c r="DN12" s="547"/>
      <c r="DO12" s="600"/>
      <c r="DP12" s="600"/>
      <c r="DQ12" s="600"/>
      <c r="DR12" s="600"/>
      <c r="DS12" s="547"/>
      <c r="DT12" s="600"/>
      <c r="DU12" s="600"/>
      <c r="DV12" s="600"/>
      <c r="DW12" s="600"/>
      <c r="DX12" s="547"/>
      <c r="DY12" s="600"/>
      <c r="DZ12" s="600"/>
      <c r="EA12" s="600"/>
      <c r="EB12" s="600"/>
      <c r="EC12" s="547"/>
      <c r="ED12" s="600"/>
      <c r="EE12" s="600"/>
      <c r="EF12" s="600"/>
      <c r="EG12" s="600"/>
      <c r="EH12" s="547"/>
      <c r="EI12" s="600"/>
      <c r="EJ12" s="600"/>
      <c r="EK12" s="600"/>
      <c r="EL12" s="600"/>
      <c r="EM12" s="547"/>
      <c r="EN12" s="600"/>
      <c r="EO12" s="600"/>
      <c r="EP12" s="600"/>
      <c r="EQ12" s="600"/>
      <c r="ER12" s="547"/>
      <c r="ES12" s="600"/>
      <c r="ET12" s="600"/>
      <c r="EU12" s="600"/>
      <c r="EV12" s="600"/>
      <c r="EW12" s="547"/>
      <c r="EX12" s="600"/>
      <c r="EY12" s="600"/>
      <c r="EZ12" s="600"/>
      <c r="FA12" s="600"/>
      <c r="FB12" s="547"/>
      <c r="FC12" s="600"/>
      <c r="FD12" s="600"/>
      <c r="FE12" s="600"/>
      <c r="FF12" s="600"/>
      <c r="FG12" s="547"/>
      <c r="FH12" s="600"/>
      <c r="FI12" s="600"/>
      <c r="FJ12" s="600"/>
      <c r="FK12" s="600"/>
      <c r="FL12" s="547"/>
      <c r="FM12" s="600"/>
      <c r="FN12" s="600"/>
      <c r="FO12" s="600"/>
      <c r="FP12" s="600"/>
      <c r="FQ12" s="547"/>
      <c r="FR12" s="600"/>
      <c r="FS12" s="600"/>
      <c r="FT12" s="600"/>
      <c r="FU12" s="600"/>
      <c r="FV12" s="547"/>
      <c r="FW12" s="600"/>
      <c r="FX12" s="600"/>
      <c r="FY12" s="600"/>
      <c r="FZ12" s="600"/>
      <c r="GA12" s="547"/>
      <c r="GB12" s="600"/>
      <c r="GC12" s="600"/>
      <c r="GD12" s="600"/>
      <c r="GE12" s="600"/>
      <c r="GF12" s="547"/>
      <c r="GG12" s="600"/>
      <c r="GH12" s="600"/>
      <c r="GI12" s="600"/>
      <c r="GJ12" s="600"/>
      <c r="GK12" s="547"/>
      <c r="GL12" s="600"/>
      <c r="GM12" s="600"/>
      <c r="GN12" s="600"/>
      <c r="GO12" s="600"/>
      <c r="GP12" s="547"/>
      <c r="GQ12" s="600"/>
      <c r="GR12" s="600"/>
      <c r="GS12" s="600"/>
      <c r="GT12" s="600"/>
      <c r="GU12" s="547"/>
      <c r="GV12" s="600"/>
      <c r="GW12" s="600"/>
      <c r="GX12" s="600"/>
      <c r="GY12" s="600"/>
      <c r="GZ12" s="547"/>
      <c r="HA12" s="600"/>
      <c r="HB12" s="600"/>
      <c r="HC12" s="600"/>
      <c r="HD12" s="600"/>
      <c r="HE12" s="547"/>
      <c r="HF12" s="600"/>
      <c r="HG12" s="600"/>
      <c r="HH12" s="600"/>
      <c r="HI12" s="600"/>
      <c r="HJ12" s="547"/>
      <c r="HK12" s="600"/>
      <c r="HL12" s="600"/>
      <c r="HM12" s="600"/>
      <c r="HN12" s="600"/>
      <c r="HO12" s="547"/>
      <c r="HP12" s="600"/>
      <c r="HQ12" s="600"/>
      <c r="HR12" s="600"/>
      <c r="HS12" s="600"/>
      <c r="HT12" s="547"/>
      <c r="HU12" s="600"/>
      <c r="HV12" s="600"/>
      <c r="HW12" s="600"/>
      <c r="HX12" s="600"/>
      <c r="HY12" s="547"/>
      <c r="HZ12" s="600"/>
      <c r="IA12" s="600"/>
      <c r="IB12" s="600"/>
      <c r="IC12" s="600"/>
      <c r="ID12" s="547"/>
      <c r="IE12" s="600"/>
      <c r="IF12" s="600"/>
      <c r="IG12" s="600"/>
      <c r="IH12" s="600"/>
      <c r="II12" s="547"/>
      <c r="IJ12" s="600"/>
      <c r="IK12" s="600"/>
      <c r="IL12" s="600"/>
      <c r="IM12" s="600"/>
      <c r="IN12" s="547"/>
      <c r="IO12" s="600"/>
      <c r="IP12" s="600"/>
      <c r="IQ12" s="600"/>
      <c r="IR12" s="600"/>
      <c r="IS12" s="547"/>
      <c r="IT12" s="600"/>
      <c r="IU12" s="600"/>
      <c r="IV12" s="600"/>
      <c r="IW12" s="600"/>
      <c r="IX12" s="547"/>
      <c r="IY12" s="5"/>
      <c r="IZ12" s="5"/>
    </row>
    <row r="13" spans="1:260" x14ac:dyDescent="0.25">
      <c r="A13" s="140">
        <v>5</v>
      </c>
      <c r="B13" s="197" t="s">
        <v>260</v>
      </c>
      <c r="C13" s="324"/>
      <c r="D13" s="327"/>
      <c r="E13" s="327">
        <v>1</v>
      </c>
      <c r="F13" s="327"/>
      <c r="G13" s="325"/>
      <c r="H13" s="409"/>
      <c r="I13" s="556"/>
      <c r="J13" s="599"/>
      <c r="K13" s="599"/>
      <c r="L13" s="599"/>
      <c r="M13" s="557"/>
      <c r="N13" s="600"/>
      <c r="O13" s="600"/>
      <c r="P13" s="600"/>
      <c r="Q13" s="600"/>
      <c r="R13" s="547"/>
      <c r="S13" s="600"/>
      <c r="T13" s="600"/>
      <c r="U13" s="600"/>
      <c r="V13" s="600"/>
      <c r="W13" s="547"/>
      <c r="X13" s="600"/>
      <c r="Y13" s="600"/>
      <c r="Z13" s="600"/>
      <c r="AA13" s="600"/>
      <c r="AB13" s="547"/>
      <c r="AC13" s="600"/>
      <c r="AD13" s="600"/>
      <c r="AE13" s="600"/>
      <c r="AF13" s="600"/>
      <c r="AG13" s="547"/>
      <c r="AH13" s="600"/>
      <c r="AI13" s="600"/>
      <c r="AJ13" s="600"/>
      <c r="AK13" s="600"/>
      <c r="AL13" s="547"/>
      <c r="AM13" s="600"/>
      <c r="AN13" s="600"/>
      <c r="AO13" s="600"/>
      <c r="AP13" s="600"/>
      <c r="AQ13" s="547"/>
      <c r="AR13" s="600"/>
      <c r="AS13" s="600"/>
      <c r="AT13" s="600"/>
      <c r="AU13" s="600"/>
      <c r="AV13" s="547"/>
      <c r="AW13" s="600"/>
      <c r="AX13" s="600"/>
      <c r="AY13" s="600"/>
      <c r="AZ13" s="600"/>
      <c r="BA13" s="547"/>
      <c r="BB13" s="600"/>
      <c r="BC13" s="600"/>
      <c r="BD13" s="600"/>
      <c r="BE13" s="600"/>
      <c r="BF13" s="547"/>
      <c r="BG13" s="600"/>
      <c r="BH13" s="600"/>
      <c r="BI13" s="600"/>
      <c r="BJ13" s="600"/>
      <c r="BK13" s="547"/>
      <c r="BL13" s="600"/>
      <c r="BM13" s="600"/>
      <c r="BN13" s="600"/>
      <c r="BO13" s="600"/>
      <c r="BP13" s="547"/>
      <c r="BQ13" s="600"/>
      <c r="BR13" s="600"/>
      <c r="BS13" s="600"/>
      <c r="BT13" s="600"/>
      <c r="BU13" s="547"/>
      <c r="BV13" s="600"/>
      <c r="BW13" s="600"/>
      <c r="BX13" s="600"/>
      <c r="BY13" s="600"/>
      <c r="BZ13" s="547"/>
      <c r="CA13" s="600"/>
      <c r="CB13" s="600"/>
      <c r="CC13" s="600"/>
      <c r="CD13" s="600"/>
      <c r="CE13" s="547"/>
      <c r="CF13" s="600"/>
      <c r="CG13" s="600"/>
      <c r="CH13" s="600"/>
      <c r="CI13" s="600"/>
      <c r="CJ13" s="547"/>
      <c r="CK13" s="600"/>
      <c r="CL13" s="600"/>
      <c r="CM13" s="600"/>
      <c r="CN13" s="600"/>
      <c r="CO13" s="547"/>
      <c r="CP13" s="600"/>
      <c r="CQ13" s="600"/>
      <c r="CR13" s="600"/>
      <c r="CS13" s="600"/>
      <c r="CT13" s="547"/>
      <c r="CU13" s="600"/>
      <c r="CV13" s="600"/>
      <c r="CW13" s="600"/>
      <c r="CX13" s="600"/>
      <c r="CY13" s="547"/>
      <c r="CZ13" s="600"/>
      <c r="DA13" s="600"/>
      <c r="DB13" s="600"/>
      <c r="DC13" s="600"/>
      <c r="DD13" s="547"/>
      <c r="DE13" s="600"/>
      <c r="DF13" s="600"/>
      <c r="DG13" s="600"/>
      <c r="DH13" s="600"/>
      <c r="DI13" s="547"/>
      <c r="DJ13" s="600"/>
      <c r="DK13" s="600"/>
      <c r="DL13" s="600"/>
      <c r="DM13" s="600"/>
      <c r="DN13" s="547"/>
      <c r="DO13" s="600"/>
      <c r="DP13" s="600"/>
      <c r="DQ13" s="600"/>
      <c r="DR13" s="600"/>
      <c r="DS13" s="547"/>
      <c r="DT13" s="600"/>
      <c r="DU13" s="600"/>
      <c r="DV13" s="600"/>
      <c r="DW13" s="600"/>
      <c r="DX13" s="547"/>
      <c r="DY13" s="600"/>
      <c r="DZ13" s="600"/>
      <c r="EA13" s="600"/>
      <c r="EB13" s="600"/>
      <c r="EC13" s="547"/>
      <c r="ED13" s="600"/>
      <c r="EE13" s="600"/>
      <c r="EF13" s="600"/>
      <c r="EG13" s="600"/>
      <c r="EH13" s="547"/>
      <c r="EI13" s="600"/>
      <c r="EJ13" s="600"/>
      <c r="EK13" s="600"/>
      <c r="EL13" s="600"/>
      <c r="EM13" s="547"/>
      <c r="EN13" s="600"/>
      <c r="EO13" s="600"/>
      <c r="EP13" s="600"/>
      <c r="EQ13" s="600"/>
      <c r="ER13" s="547"/>
      <c r="ES13" s="600"/>
      <c r="ET13" s="600"/>
      <c r="EU13" s="600"/>
      <c r="EV13" s="600"/>
      <c r="EW13" s="547"/>
      <c r="EX13" s="600"/>
      <c r="EY13" s="600"/>
      <c r="EZ13" s="600"/>
      <c r="FA13" s="600"/>
      <c r="FB13" s="547"/>
      <c r="FC13" s="600"/>
      <c r="FD13" s="600"/>
      <c r="FE13" s="600"/>
      <c r="FF13" s="600"/>
      <c r="FG13" s="547"/>
      <c r="FH13" s="600"/>
      <c r="FI13" s="600"/>
      <c r="FJ13" s="600"/>
      <c r="FK13" s="600"/>
      <c r="FL13" s="547"/>
      <c r="FM13" s="600"/>
      <c r="FN13" s="600"/>
      <c r="FO13" s="600"/>
      <c r="FP13" s="600"/>
      <c r="FQ13" s="547"/>
      <c r="FR13" s="600"/>
      <c r="FS13" s="600"/>
      <c r="FT13" s="600"/>
      <c r="FU13" s="600"/>
      <c r="FV13" s="547"/>
      <c r="FW13" s="600"/>
      <c r="FX13" s="600"/>
      <c r="FY13" s="600"/>
      <c r="FZ13" s="600"/>
      <c r="GA13" s="547"/>
      <c r="GB13" s="600"/>
      <c r="GC13" s="600"/>
      <c r="GD13" s="600"/>
      <c r="GE13" s="600"/>
      <c r="GF13" s="547"/>
      <c r="GG13" s="600"/>
      <c r="GH13" s="600"/>
      <c r="GI13" s="600"/>
      <c r="GJ13" s="600"/>
      <c r="GK13" s="547"/>
      <c r="GL13" s="600"/>
      <c r="GM13" s="600"/>
      <c r="GN13" s="600"/>
      <c r="GO13" s="600"/>
      <c r="GP13" s="547"/>
      <c r="GQ13" s="600"/>
      <c r="GR13" s="600"/>
      <c r="GS13" s="600"/>
      <c r="GT13" s="600"/>
      <c r="GU13" s="547"/>
      <c r="GV13" s="600"/>
      <c r="GW13" s="600"/>
      <c r="GX13" s="600"/>
      <c r="GY13" s="600"/>
      <c r="GZ13" s="547"/>
      <c r="HA13" s="600"/>
      <c r="HB13" s="600"/>
      <c r="HC13" s="600"/>
      <c r="HD13" s="600"/>
      <c r="HE13" s="547"/>
      <c r="HF13" s="600"/>
      <c r="HG13" s="600"/>
      <c r="HH13" s="600"/>
      <c r="HI13" s="600"/>
      <c r="HJ13" s="547"/>
      <c r="HK13" s="600"/>
      <c r="HL13" s="600"/>
      <c r="HM13" s="600"/>
      <c r="HN13" s="600"/>
      <c r="HO13" s="547"/>
      <c r="HP13" s="600"/>
      <c r="HQ13" s="600"/>
      <c r="HR13" s="600"/>
      <c r="HS13" s="600"/>
      <c r="HT13" s="547"/>
      <c r="HU13" s="600"/>
      <c r="HV13" s="600"/>
      <c r="HW13" s="600"/>
      <c r="HX13" s="600"/>
      <c r="HY13" s="547"/>
      <c r="HZ13" s="600"/>
      <c r="IA13" s="600"/>
      <c r="IB13" s="600"/>
      <c r="IC13" s="600"/>
      <c r="ID13" s="547"/>
      <c r="IE13" s="600"/>
      <c r="IF13" s="600"/>
      <c r="IG13" s="600"/>
      <c r="IH13" s="600"/>
      <c r="II13" s="547"/>
      <c r="IJ13" s="600"/>
      <c r="IK13" s="600"/>
      <c r="IL13" s="600"/>
      <c r="IM13" s="600"/>
      <c r="IN13" s="547"/>
      <c r="IO13" s="600"/>
      <c r="IP13" s="600"/>
      <c r="IQ13" s="600"/>
      <c r="IR13" s="600"/>
      <c r="IS13" s="547"/>
      <c r="IT13" s="600"/>
      <c r="IU13" s="600"/>
      <c r="IV13" s="600"/>
      <c r="IW13" s="600"/>
      <c r="IX13" s="547"/>
      <c r="IY13" s="5"/>
      <c r="IZ13" s="5"/>
    </row>
    <row r="14" spans="1:260" x14ac:dyDescent="0.25">
      <c r="A14" s="140">
        <v>6</v>
      </c>
      <c r="B14" s="197" t="s">
        <v>261</v>
      </c>
      <c r="C14" s="324"/>
      <c r="D14" s="327"/>
      <c r="E14" s="327"/>
      <c r="F14" s="327"/>
      <c r="G14" s="325"/>
      <c r="H14" s="409"/>
      <c r="I14" s="556"/>
      <c r="J14" s="599"/>
      <c r="K14" s="599"/>
      <c r="L14" s="599"/>
      <c r="M14" s="557"/>
      <c r="N14" s="600"/>
      <c r="O14" s="600"/>
      <c r="P14" s="600"/>
      <c r="Q14" s="600"/>
      <c r="R14" s="547"/>
      <c r="S14" s="600"/>
      <c r="T14" s="600"/>
      <c r="U14" s="600"/>
      <c r="V14" s="600"/>
      <c r="W14" s="547"/>
      <c r="X14" s="600"/>
      <c r="Y14" s="600"/>
      <c r="Z14" s="600"/>
      <c r="AA14" s="600"/>
      <c r="AB14" s="547"/>
      <c r="AC14" s="600"/>
      <c r="AD14" s="600"/>
      <c r="AE14" s="600"/>
      <c r="AF14" s="600"/>
      <c r="AG14" s="547"/>
      <c r="AH14" s="600"/>
      <c r="AI14" s="600"/>
      <c r="AJ14" s="600"/>
      <c r="AK14" s="600"/>
      <c r="AL14" s="547"/>
      <c r="AM14" s="600"/>
      <c r="AN14" s="600"/>
      <c r="AO14" s="600"/>
      <c r="AP14" s="600"/>
      <c r="AQ14" s="547"/>
      <c r="AR14" s="600"/>
      <c r="AS14" s="600"/>
      <c r="AT14" s="600"/>
      <c r="AU14" s="600"/>
      <c r="AV14" s="547"/>
      <c r="AW14" s="600"/>
      <c r="AX14" s="600"/>
      <c r="AY14" s="600"/>
      <c r="AZ14" s="600"/>
      <c r="BA14" s="547"/>
      <c r="BB14" s="600"/>
      <c r="BC14" s="600"/>
      <c r="BD14" s="600"/>
      <c r="BE14" s="600"/>
      <c r="BF14" s="547"/>
      <c r="BG14" s="600"/>
      <c r="BH14" s="600"/>
      <c r="BI14" s="600"/>
      <c r="BJ14" s="600"/>
      <c r="BK14" s="547"/>
      <c r="BL14" s="600"/>
      <c r="BM14" s="600"/>
      <c r="BN14" s="600"/>
      <c r="BO14" s="600"/>
      <c r="BP14" s="547"/>
      <c r="BQ14" s="600"/>
      <c r="BR14" s="600"/>
      <c r="BS14" s="600"/>
      <c r="BT14" s="600"/>
      <c r="BU14" s="547"/>
      <c r="BV14" s="600"/>
      <c r="BW14" s="600"/>
      <c r="BX14" s="600"/>
      <c r="BY14" s="600"/>
      <c r="BZ14" s="547"/>
      <c r="CA14" s="600"/>
      <c r="CB14" s="600"/>
      <c r="CC14" s="600"/>
      <c r="CD14" s="600"/>
      <c r="CE14" s="547"/>
      <c r="CF14" s="600"/>
      <c r="CG14" s="600"/>
      <c r="CH14" s="600"/>
      <c r="CI14" s="600"/>
      <c r="CJ14" s="547"/>
      <c r="CK14" s="600"/>
      <c r="CL14" s="600"/>
      <c r="CM14" s="600"/>
      <c r="CN14" s="600"/>
      <c r="CO14" s="547"/>
      <c r="CP14" s="600"/>
      <c r="CQ14" s="600"/>
      <c r="CR14" s="600"/>
      <c r="CS14" s="600"/>
      <c r="CT14" s="547"/>
      <c r="CU14" s="600"/>
      <c r="CV14" s="600"/>
      <c r="CW14" s="600"/>
      <c r="CX14" s="600"/>
      <c r="CY14" s="547"/>
      <c r="CZ14" s="600"/>
      <c r="DA14" s="600"/>
      <c r="DB14" s="600"/>
      <c r="DC14" s="600"/>
      <c r="DD14" s="547"/>
      <c r="DE14" s="600"/>
      <c r="DF14" s="600"/>
      <c r="DG14" s="600"/>
      <c r="DH14" s="600"/>
      <c r="DI14" s="547"/>
      <c r="DJ14" s="600"/>
      <c r="DK14" s="600"/>
      <c r="DL14" s="600"/>
      <c r="DM14" s="600"/>
      <c r="DN14" s="547"/>
      <c r="DO14" s="600"/>
      <c r="DP14" s="600"/>
      <c r="DQ14" s="600"/>
      <c r="DR14" s="600"/>
      <c r="DS14" s="547"/>
      <c r="DT14" s="600"/>
      <c r="DU14" s="600"/>
      <c r="DV14" s="600"/>
      <c r="DW14" s="600"/>
      <c r="DX14" s="547"/>
      <c r="DY14" s="600"/>
      <c r="DZ14" s="600"/>
      <c r="EA14" s="600"/>
      <c r="EB14" s="600"/>
      <c r="EC14" s="547"/>
      <c r="ED14" s="600"/>
      <c r="EE14" s="600"/>
      <c r="EF14" s="600"/>
      <c r="EG14" s="600"/>
      <c r="EH14" s="547"/>
      <c r="EI14" s="600"/>
      <c r="EJ14" s="600"/>
      <c r="EK14" s="600"/>
      <c r="EL14" s="600"/>
      <c r="EM14" s="547"/>
      <c r="EN14" s="600"/>
      <c r="EO14" s="600"/>
      <c r="EP14" s="600"/>
      <c r="EQ14" s="600"/>
      <c r="ER14" s="547"/>
      <c r="ES14" s="600"/>
      <c r="ET14" s="600"/>
      <c r="EU14" s="600"/>
      <c r="EV14" s="600"/>
      <c r="EW14" s="547"/>
      <c r="EX14" s="600"/>
      <c r="EY14" s="600"/>
      <c r="EZ14" s="600"/>
      <c r="FA14" s="600"/>
      <c r="FB14" s="547"/>
      <c r="FC14" s="600"/>
      <c r="FD14" s="600"/>
      <c r="FE14" s="600"/>
      <c r="FF14" s="600"/>
      <c r="FG14" s="547"/>
      <c r="FH14" s="600"/>
      <c r="FI14" s="600"/>
      <c r="FJ14" s="600"/>
      <c r="FK14" s="600"/>
      <c r="FL14" s="547"/>
      <c r="FM14" s="600"/>
      <c r="FN14" s="600"/>
      <c r="FO14" s="600"/>
      <c r="FP14" s="600"/>
      <c r="FQ14" s="547"/>
      <c r="FR14" s="600"/>
      <c r="FS14" s="600"/>
      <c r="FT14" s="600"/>
      <c r="FU14" s="600"/>
      <c r="FV14" s="547"/>
      <c r="FW14" s="600"/>
      <c r="FX14" s="600"/>
      <c r="FY14" s="600"/>
      <c r="FZ14" s="600"/>
      <c r="GA14" s="547"/>
      <c r="GB14" s="600"/>
      <c r="GC14" s="600"/>
      <c r="GD14" s="600"/>
      <c r="GE14" s="600"/>
      <c r="GF14" s="547"/>
      <c r="GG14" s="600"/>
      <c r="GH14" s="600"/>
      <c r="GI14" s="600"/>
      <c r="GJ14" s="600"/>
      <c r="GK14" s="547"/>
      <c r="GL14" s="600"/>
      <c r="GM14" s="600"/>
      <c r="GN14" s="600"/>
      <c r="GO14" s="600"/>
      <c r="GP14" s="547"/>
      <c r="GQ14" s="600"/>
      <c r="GR14" s="600"/>
      <c r="GS14" s="600"/>
      <c r="GT14" s="600"/>
      <c r="GU14" s="547"/>
      <c r="GV14" s="600"/>
      <c r="GW14" s="600"/>
      <c r="GX14" s="600"/>
      <c r="GY14" s="600"/>
      <c r="GZ14" s="547"/>
      <c r="HA14" s="600"/>
      <c r="HB14" s="600"/>
      <c r="HC14" s="600"/>
      <c r="HD14" s="600"/>
      <c r="HE14" s="547"/>
      <c r="HF14" s="600"/>
      <c r="HG14" s="600"/>
      <c r="HH14" s="600"/>
      <c r="HI14" s="600"/>
      <c r="HJ14" s="547"/>
      <c r="HK14" s="600"/>
      <c r="HL14" s="600"/>
      <c r="HM14" s="600"/>
      <c r="HN14" s="600"/>
      <c r="HO14" s="547"/>
      <c r="HP14" s="600"/>
      <c r="HQ14" s="600"/>
      <c r="HR14" s="600"/>
      <c r="HS14" s="600"/>
      <c r="HT14" s="547"/>
      <c r="HU14" s="600"/>
      <c r="HV14" s="600"/>
      <c r="HW14" s="600"/>
      <c r="HX14" s="600"/>
      <c r="HY14" s="547"/>
      <c r="HZ14" s="600"/>
      <c r="IA14" s="600"/>
      <c r="IB14" s="600"/>
      <c r="IC14" s="600"/>
      <c r="ID14" s="547"/>
      <c r="IE14" s="600"/>
      <c r="IF14" s="600"/>
      <c r="IG14" s="600"/>
      <c r="IH14" s="600"/>
      <c r="II14" s="547"/>
      <c r="IJ14" s="600"/>
      <c r="IK14" s="600"/>
      <c r="IL14" s="600"/>
      <c r="IM14" s="600"/>
      <c r="IN14" s="547"/>
      <c r="IO14" s="600"/>
      <c r="IP14" s="600"/>
      <c r="IQ14" s="600"/>
      <c r="IR14" s="600"/>
      <c r="IS14" s="547"/>
      <c r="IT14" s="600"/>
      <c r="IU14" s="600"/>
      <c r="IV14" s="600"/>
      <c r="IW14" s="600"/>
      <c r="IX14" s="547"/>
      <c r="IY14" s="5"/>
      <c r="IZ14" s="5"/>
    </row>
    <row r="15" spans="1:260" x14ac:dyDescent="0.25">
      <c r="A15" s="140">
        <v>7</v>
      </c>
      <c r="B15" s="197" t="s">
        <v>262</v>
      </c>
      <c r="C15" s="324"/>
      <c r="D15" s="327">
        <v>5</v>
      </c>
      <c r="E15" s="327"/>
      <c r="F15" s="327"/>
      <c r="G15" s="325"/>
      <c r="H15" s="409"/>
      <c r="I15" s="556"/>
      <c r="J15" s="599"/>
      <c r="K15" s="599"/>
      <c r="L15" s="599"/>
      <c r="M15" s="557"/>
      <c r="N15" s="600"/>
      <c r="O15" s="600"/>
      <c r="P15" s="600"/>
      <c r="Q15" s="600"/>
      <c r="R15" s="547"/>
      <c r="S15" s="600"/>
      <c r="T15" s="600"/>
      <c r="U15" s="600"/>
      <c r="V15" s="600"/>
      <c r="W15" s="547"/>
      <c r="X15" s="600"/>
      <c r="Y15" s="600"/>
      <c r="Z15" s="600"/>
      <c r="AA15" s="600"/>
      <c r="AB15" s="547"/>
      <c r="AC15" s="600"/>
      <c r="AD15" s="600"/>
      <c r="AE15" s="600"/>
      <c r="AF15" s="600"/>
      <c r="AG15" s="547"/>
      <c r="AH15" s="600"/>
      <c r="AI15" s="600"/>
      <c r="AJ15" s="600"/>
      <c r="AK15" s="600"/>
      <c r="AL15" s="547"/>
      <c r="AM15" s="600"/>
      <c r="AN15" s="600"/>
      <c r="AO15" s="600"/>
      <c r="AP15" s="600"/>
      <c r="AQ15" s="547"/>
      <c r="AR15" s="600"/>
      <c r="AS15" s="600"/>
      <c r="AT15" s="600"/>
      <c r="AU15" s="600"/>
      <c r="AV15" s="547"/>
      <c r="AW15" s="600"/>
      <c r="AX15" s="600"/>
      <c r="AY15" s="600"/>
      <c r="AZ15" s="600"/>
      <c r="BA15" s="547"/>
      <c r="BB15" s="600"/>
      <c r="BC15" s="600"/>
      <c r="BD15" s="600"/>
      <c r="BE15" s="600"/>
      <c r="BF15" s="547"/>
      <c r="BG15" s="600"/>
      <c r="BH15" s="600"/>
      <c r="BI15" s="600"/>
      <c r="BJ15" s="600"/>
      <c r="BK15" s="547"/>
      <c r="BL15" s="600"/>
      <c r="BM15" s="600"/>
      <c r="BN15" s="600"/>
      <c r="BO15" s="600"/>
      <c r="BP15" s="547"/>
      <c r="BQ15" s="600"/>
      <c r="BR15" s="600"/>
      <c r="BS15" s="600"/>
      <c r="BT15" s="600"/>
      <c r="BU15" s="547"/>
      <c r="BV15" s="600"/>
      <c r="BW15" s="600"/>
      <c r="BX15" s="600"/>
      <c r="BY15" s="600"/>
      <c r="BZ15" s="547"/>
      <c r="CA15" s="600"/>
      <c r="CB15" s="600"/>
      <c r="CC15" s="600"/>
      <c r="CD15" s="600"/>
      <c r="CE15" s="547"/>
      <c r="CF15" s="600"/>
      <c r="CG15" s="600"/>
      <c r="CH15" s="600"/>
      <c r="CI15" s="600"/>
      <c r="CJ15" s="547"/>
      <c r="CK15" s="600"/>
      <c r="CL15" s="600"/>
      <c r="CM15" s="600"/>
      <c r="CN15" s="600"/>
      <c r="CO15" s="547"/>
      <c r="CP15" s="600"/>
      <c r="CQ15" s="600"/>
      <c r="CR15" s="600"/>
      <c r="CS15" s="600"/>
      <c r="CT15" s="547"/>
      <c r="CU15" s="600"/>
      <c r="CV15" s="600"/>
      <c r="CW15" s="600"/>
      <c r="CX15" s="600"/>
      <c r="CY15" s="547"/>
      <c r="CZ15" s="600"/>
      <c r="DA15" s="600"/>
      <c r="DB15" s="600"/>
      <c r="DC15" s="600"/>
      <c r="DD15" s="547"/>
      <c r="DE15" s="600"/>
      <c r="DF15" s="600"/>
      <c r="DG15" s="600"/>
      <c r="DH15" s="600"/>
      <c r="DI15" s="547"/>
      <c r="DJ15" s="600"/>
      <c r="DK15" s="600"/>
      <c r="DL15" s="600"/>
      <c r="DM15" s="600"/>
      <c r="DN15" s="547"/>
      <c r="DO15" s="600"/>
      <c r="DP15" s="600"/>
      <c r="DQ15" s="600"/>
      <c r="DR15" s="600"/>
      <c r="DS15" s="547"/>
      <c r="DT15" s="600"/>
      <c r="DU15" s="600"/>
      <c r="DV15" s="600"/>
      <c r="DW15" s="600"/>
      <c r="DX15" s="547"/>
      <c r="DY15" s="600"/>
      <c r="DZ15" s="600"/>
      <c r="EA15" s="600"/>
      <c r="EB15" s="600"/>
      <c r="EC15" s="547"/>
      <c r="ED15" s="600"/>
      <c r="EE15" s="600"/>
      <c r="EF15" s="600"/>
      <c r="EG15" s="600"/>
      <c r="EH15" s="547"/>
      <c r="EI15" s="600"/>
      <c r="EJ15" s="600"/>
      <c r="EK15" s="600"/>
      <c r="EL15" s="600"/>
      <c r="EM15" s="547"/>
      <c r="EN15" s="600"/>
      <c r="EO15" s="600"/>
      <c r="EP15" s="600"/>
      <c r="EQ15" s="600"/>
      <c r="ER15" s="547"/>
      <c r="ES15" s="600"/>
      <c r="ET15" s="600"/>
      <c r="EU15" s="600"/>
      <c r="EV15" s="600"/>
      <c r="EW15" s="547"/>
      <c r="EX15" s="600"/>
      <c r="EY15" s="600"/>
      <c r="EZ15" s="600"/>
      <c r="FA15" s="600"/>
      <c r="FB15" s="547"/>
      <c r="FC15" s="600"/>
      <c r="FD15" s="600"/>
      <c r="FE15" s="600"/>
      <c r="FF15" s="600"/>
      <c r="FG15" s="547"/>
      <c r="FH15" s="600"/>
      <c r="FI15" s="600"/>
      <c r="FJ15" s="600"/>
      <c r="FK15" s="600"/>
      <c r="FL15" s="547"/>
      <c r="FM15" s="600"/>
      <c r="FN15" s="600"/>
      <c r="FO15" s="600"/>
      <c r="FP15" s="600"/>
      <c r="FQ15" s="547"/>
      <c r="FR15" s="600"/>
      <c r="FS15" s="600"/>
      <c r="FT15" s="600"/>
      <c r="FU15" s="600"/>
      <c r="FV15" s="547"/>
      <c r="FW15" s="600"/>
      <c r="FX15" s="600"/>
      <c r="FY15" s="600"/>
      <c r="FZ15" s="600"/>
      <c r="GA15" s="547"/>
      <c r="GB15" s="600"/>
      <c r="GC15" s="600"/>
      <c r="GD15" s="600"/>
      <c r="GE15" s="600"/>
      <c r="GF15" s="547"/>
      <c r="GG15" s="600"/>
      <c r="GH15" s="600"/>
      <c r="GI15" s="600"/>
      <c r="GJ15" s="600"/>
      <c r="GK15" s="547"/>
      <c r="GL15" s="600"/>
      <c r="GM15" s="600"/>
      <c r="GN15" s="600"/>
      <c r="GO15" s="600"/>
      <c r="GP15" s="547"/>
      <c r="GQ15" s="600"/>
      <c r="GR15" s="600"/>
      <c r="GS15" s="600"/>
      <c r="GT15" s="600"/>
      <c r="GU15" s="547"/>
      <c r="GV15" s="600"/>
      <c r="GW15" s="600"/>
      <c r="GX15" s="600"/>
      <c r="GY15" s="600"/>
      <c r="GZ15" s="547"/>
      <c r="HA15" s="600"/>
      <c r="HB15" s="600"/>
      <c r="HC15" s="600"/>
      <c r="HD15" s="600"/>
      <c r="HE15" s="547"/>
      <c r="HF15" s="600"/>
      <c r="HG15" s="600"/>
      <c r="HH15" s="600"/>
      <c r="HI15" s="600"/>
      <c r="HJ15" s="547"/>
      <c r="HK15" s="600"/>
      <c r="HL15" s="600"/>
      <c r="HM15" s="600"/>
      <c r="HN15" s="600"/>
      <c r="HO15" s="547"/>
      <c r="HP15" s="600"/>
      <c r="HQ15" s="600"/>
      <c r="HR15" s="600"/>
      <c r="HS15" s="600"/>
      <c r="HT15" s="547"/>
      <c r="HU15" s="600"/>
      <c r="HV15" s="600"/>
      <c r="HW15" s="600"/>
      <c r="HX15" s="600"/>
      <c r="HY15" s="547"/>
      <c r="HZ15" s="600"/>
      <c r="IA15" s="600"/>
      <c r="IB15" s="600"/>
      <c r="IC15" s="600"/>
      <c r="ID15" s="547"/>
      <c r="IE15" s="600"/>
      <c r="IF15" s="600"/>
      <c r="IG15" s="600"/>
      <c r="IH15" s="600"/>
      <c r="II15" s="547"/>
      <c r="IJ15" s="600"/>
      <c r="IK15" s="600"/>
      <c r="IL15" s="600"/>
      <c r="IM15" s="600"/>
      <c r="IN15" s="547"/>
      <c r="IO15" s="600"/>
      <c r="IP15" s="600"/>
      <c r="IQ15" s="600"/>
      <c r="IR15" s="600"/>
      <c r="IS15" s="547"/>
      <c r="IT15" s="600"/>
      <c r="IU15" s="600"/>
      <c r="IV15" s="600"/>
      <c r="IW15" s="600"/>
      <c r="IX15" s="547"/>
      <c r="IY15" s="5"/>
      <c r="IZ15" s="5"/>
    </row>
    <row r="16" spans="1:260" x14ac:dyDescent="0.25">
      <c r="A16" s="140">
        <v>8</v>
      </c>
      <c r="B16" s="197" t="s">
        <v>184</v>
      </c>
      <c r="C16" s="324"/>
      <c r="D16" s="327">
        <v>1</v>
      </c>
      <c r="E16" s="327"/>
      <c r="F16" s="327">
        <v>1</v>
      </c>
      <c r="G16" s="325"/>
      <c r="H16" s="409"/>
      <c r="I16" s="556"/>
      <c r="J16" s="599"/>
      <c r="K16" s="599"/>
      <c r="L16" s="599"/>
      <c r="M16" s="557"/>
      <c r="N16" s="600"/>
      <c r="O16" s="600"/>
      <c r="P16" s="600"/>
      <c r="Q16" s="600"/>
      <c r="R16" s="547"/>
      <c r="S16" s="600"/>
      <c r="T16" s="600"/>
      <c r="U16" s="600"/>
      <c r="V16" s="600"/>
      <c r="W16" s="547"/>
      <c r="X16" s="600"/>
      <c r="Y16" s="600"/>
      <c r="Z16" s="600"/>
      <c r="AA16" s="600"/>
      <c r="AB16" s="547"/>
      <c r="AC16" s="600"/>
      <c r="AD16" s="600"/>
      <c r="AE16" s="600"/>
      <c r="AF16" s="600"/>
      <c r="AG16" s="547"/>
      <c r="AH16" s="600"/>
      <c r="AI16" s="600"/>
      <c r="AJ16" s="600"/>
      <c r="AK16" s="600"/>
      <c r="AL16" s="547"/>
      <c r="AM16" s="600"/>
      <c r="AN16" s="600"/>
      <c r="AO16" s="600"/>
      <c r="AP16" s="600"/>
      <c r="AQ16" s="547"/>
      <c r="AR16" s="600"/>
      <c r="AS16" s="600"/>
      <c r="AT16" s="600"/>
      <c r="AU16" s="600"/>
      <c r="AV16" s="547"/>
      <c r="AW16" s="600"/>
      <c r="AX16" s="600"/>
      <c r="AY16" s="600"/>
      <c r="AZ16" s="600"/>
      <c r="BA16" s="547"/>
      <c r="BB16" s="600"/>
      <c r="BC16" s="600"/>
      <c r="BD16" s="600"/>
      <c r="BE16" s="600"/>
      <c r="BF16" s="547"/>
      <c r="BG16" s="600"/>
      <c r="BH16" s="600"/>
      <c r="BI16" s="600"/>
      <c r="BJ16" s="600"/>
      <c r="BK16" s="547"/>
      <c r="BL16" s="600"/>
      <c r="BM16" s="600"/>
      <c r="BN16" s="600"/>
      <c r="BO16" s="600"/>
      <c r="BP16" s="547"/>
      <c r="BQ16" s="600"/>
      <c r="BR16" s="600"/>
      <c r="BS16" s="600"/>
      <c r="BT16" s="600"/>
      <c r="BU16" s="547"/>
      <c r="BV16" s="600"/>
      <c r="BW16" s="600"/>
      <c r="BX16" s="600"/>
      <c r="BY16" s="600"/>
      <c r="BZ16" s="547"/>
      <c r="CA16" s="600"/>
      <c r="CB16" s="600"/>
      <c r="CC16" s="600"/>
      <c r="CD16" s="600"/>
      <c r="CE16" s="547"/>
      <c r="CF16" s="600"/>
      <c r="CG16" s="600"/>
      <c r="CH16" s="600"/>
      <c r="CI16" s="600"/>
      <c r="CJ16" s="547"/>
      <c r="CK16" s="600"/>
      <c r="CL16" s="600"/>
      <c r="CM16" s="600"/>
      <c r="CN16" s="600"/>
      <c r="CO16" s="547"/>
      <c r="CP16" s="600"/>
      <c r="CQ16" s="600"/>
      <c r="CR16" s="600"/>
      <c r="CS16" s="600"/>
      <c r="CT16" s="547"/>
      <c r="CU16" s="600"/>
      <c r="CV16" s="600"/>
      <c r="CW16" s="600"/>
      <c r="CX16" s="600"/>
      <c r="CY16" s="547"/>
      <c r="CZ16" s="600"/>
      <c r="DA16" s="600"/>
      <c r="DB16" s="600"/>
      <c r="DC16" s="600"/>
      <c r="DD16" s="547"/>
      <c r="DE16" s="600"/>
      <c r="DF16" s="600"/>
      <c r="DG16" s="600"/>
      <c r="DH16" s="600"/>
      <c r="DI16" s="547"/>
      <c r="DJ16" s="600"/>
      <c r="DK16" s="600"/>
      <c r="DL16" s="600"/>
      <c r="DM16" s="600"/>
      <c r="DN16" s="547"/>
      <c r="DO16" s="600"/>
      <c r="DP16" s="600"/>
      <c r="DQ16" s="600"/>
      <c r="DR16" s="600"/>
      <c r="DS16" s="547"/>
      <c r="DT16" s="600"/>
      <c r="DU16" s="600"/>
      <c r="DV16" s="600"/>
      <c r="DW16" s="600"/>
      <c r="DX16" s="547"/>
      <c r="DY16" s="600"/>
      <c r="DZ16" s="600"/>
      <c r="EA16" s="600"/>
      <c r="EB16" s="600"/>
      <c r="EC16" s="547"/>
      <c r="ED16" s="600"/>
      <c r="EE16" s="600"/>
      <c r="EF16" s="600"/>
      <c r="EG16" s="600"/>
      <c r="EH16" s="547"/>
      <c r="EI16" s="600"/>
      <c r="EJ16" s="600"/>
      <c r="EK16" s="600"/>
      <c r="EL16" s="600"/>
      <c r="EM16" s="547"/>
      <c r="EN16" s="600"/>
      <c r="EO16" s="600"/>
      <c r="EP16" s="600"/>
      <c r="EQ16" s="600"/>
      <c r="ER16" s="547"/>
      <c r="ES16" s="600"/>
      <c r="ET16" s="600"/>
      <c r="EU16" s="600"/>
      <c r="EV16" s="600"/>
      <c r="EW16" s="547"/>
      <c r="EX16" s="600"/>
      <c r="EY16" s="600"/>
      <c r="EZ16" s="600"/>
      <c r="FA16" s="600"/>
      <c r="FB16" s="547"/>
      <c r="FC16" s="600"/>
      <c r="FD16" s="600"/>
      <c r="FE16" s="600"/>
      <c r="FF16" s="600"/>
      <c r="FG16" s="547"/>
      <c r="FH16" s="600"/>
      <c r="FI16" s="600"/>
      <c r="FJ16" s="600"/>
      <c r="FK16" s="600"/>
      <c r="FL16" s="547"/>
      <c r="FM16" s="600"/>
      <c r="FN16" s="600"/>
      <c r="FO16" s="600"/>
      <c r="FP16" s="600"/>
      <c r="FQ16" s="547"/>
      <c r="FR16" s="600"/>
      <c r="FS16" s="600"/>
      <c r="FT16" s="600"/>
      <c r="FU16" s="600"/>
      <c r="FV16" s="547"/>
      <c r="FW16" s="600"/>
      <c r="FX16" s="600"/>
      <c r="FY16" s="600"/>
      <c r="FZ16" s="600"/>
      <c r="GA16" s="547"/>
      <c r="GB16" s="600"/>
      <c r="GC16" s="600"/>
      <c r="GD16" s="600"/>
      <c r="GE16" s="600"/>
      <c r="GF16" s="547"/>
      <c r="GG16" s="600"/>
      <c r="GH16" s="600"/>
      <c r="GI16" s="600"/>
      <c r="GJ16" s="600"/>
      <c r="GK16" s="547"/>
      <c r="GL16" s="600"/>
      <c r="GM16" s="600"/>
      <c r="GN16" s="600"/>
      <c r="GO16" s="600"/>
      <c r="GP16" s="547"/>
      <c r="GQ16" s="600"/>
      <c r="GR16" s="600"/>
      <c r="GS16" s="600"/>
      <c r="GT16" s="600"/>
      <c r="GU16" s="547"/>
      <c r="GV16" s="600"/>
      <c r="GW16" s="600"/>
      <c r="GX16" s="600"/>
      <c r="GY16" s="600"/>
      <c r="GZ16" s="547"/>
      <c r="HA16" s="600"/>
      <c r="HB16" s="600"/>
      <c r="HC16" s="600"/>
      <c r="HD16" s="600"/>
      <c r="HE16" s="547"/>
      <c r="HF16" s="600"/>
      <c r="HG16" s="600"/>
      <c r="HH16" s="600"/>
      <c r="HI16" s="600"/>
      <c r="HJ16" s="547"/>
      <c r="HK16" s="600"/>
      <c r="HL16" s="600"/>
      <c r="HM16" s="600"/>
      <c r="HN16" s="600"/>
      <c r="HO16" s="547"/>
      <c r="HP16" s="600"/>
      <c r="HQ16" s="600"/>
      <c r="HR16" s="600"/>
      <c r="HS16" s="600"/>
      <c r="HT16" s="547"/>
      <c r="HU16" s="600"/>
      <c r="HV16" s="600"/>
      <c r="HW16" s="600"/>
      <c r="HX16" s="600"/>
      <c r="HY16" s="547"/>
      <c r="HZ16" s="600"/>
      <c r="IA16" s="600"/>
      <c r="IB16" s="600"/>
      <c r="IC16" s="600"/>
      <c r="ID16" s="547"/>
      <c r="IE16" s="600"/>
      <c r="IF16" s="600"/>
      <c r="IG16" s="600"/>
      <c r="IH16" s="600"/>
      <c r="II16" s="547"/>
      <c r="IJ16" s="600"/>
      <c r="IK16" s="600"/>
      <c r="IL16" s="600"/>
      <c r="IM16" s="600"/>
      <c r="IN16" s="547"/>
      <c r="IO16" s="600"/>
      <c r="IP16" s="600"/>
      <c r="IQ16" s="600"/>
      <c r="IR16" s="600"/>
      <c r="IS16" s="547"/>
      <c r="IT16" s="600"/>
      <c r="IU16" s="600"/>
      <c r="IV16" s="600"/>
      <c r="IW16" s="600"/>
      <c r="IX16" s="547"/>
      <c r="IY16" s="5"/>
      <c r="IZ16" s="5"/>
    </row>
    <row r="17" spans="1:260" x14ac:dyDescent="0.25">
      <c r="A17" s="140">
        <v>9</v>
      </c>
      <c r="B17" s="197" t="s">
        <v>82</v>
      </c>
      <c r="C17" s="324">
        <v>1</v>
      </c>
      <c r="D17" s="327"/>
      <c r="E17" s="327"/>
      <c r="F17" s="327"/>
      <c r="G17" s="325"/>
      <c r="H17" s="409"/>
      <c r="I17" s="556"/>
      <c r="J17" s="599"/>
      <c r="K17" s="599"/>
      <c r="L17" s="599"/>
      <c r="M17" s="557"/>
      <c r="N17" s="600"/>
      <c r="O17" s="600"/>
      <c r="P17" s="600"/>
      <c r="Q17" s="600"/>
      <c r="R17" s="547"/>
      <c r="S17" s="600"/>
      <c r="T17" s="600"/>
      <c r="U17" s="600"/>
      <c r="V17" s="600"/>
      <c r="W17" s="547"/>
      <c r="X17" s="600"/>
      <c r="Y17" s="600"/>
      <c r="Z17" s="600"/>
      <c r="AA17" s="600"/>
      <c r="AB17" s="547"/>
      <c r="AC17" s="600"/>
      <c r="AD17" s="600"/>
      <c r="AE17" s="600"/>
      <c r="AF17" s="600"/>
      <c r="AG17" s="547"/>
      <c r="AH17" s="600"/>
      <c r="AI17" s="600"/>
      <c r="AJ17" s="600"/>
      <c r="AK17" s="600"/>
      <c r="AL17" s="547"/>
      <c r="AM17" s="600"/>
      <c r="AN17" s="600"/>
      <c r="AO17" s="600"/>
      <c r="AP17" s="600"/>
      <c r="AQ17" s="547"/>
      <c r="AR17" s="600"/>
      <c r="AS17" s="600"/>
      <c r="AT17" s="600"/>
      <c r="AU17" s="600"/>
      <c r="AV17" s="547"/>
      <c r="AW17" s="600"/>
      <c r="AX17" s="600"/>
      <c r="AY17" s="600"/>
      <c r="AZ17" s="600"/>
      <c r="BA17" s="547"/>
      <c r="BB17" s="600"/>
      <c r="BC17" s="600"/>
      <c r="BD17" s="600"/>
      <c r="BE17" s="600"/>
      <c r="BF17" s="547"/>
      <c r="BG17" s="600"/>
      <c r="BH17" s="600"/>
      <c r="BI17" s="600"/>
      <c r="BJ17" s="600"/>
      <c r="BK17" s="547"/>
      <c r="BL17" s="600"/>
      <c r="BM17" s="600"/>
      <c r="BN17" s="600"/>
      <c r="BO17" s="600"/>
      <c r="BP17" s="547"/>
      <c r="BQ17" s="600"/>
      <c r="BR17" s="600"/>
      <c r="BS17" s="600"/>
      <c r="BT17" s="600"/>
      <c r="BU17" s="547"/>
      <c r="BV17" s="600"/>
      <c r="BW17" s="600"/>
      <c r="BX17" s="600"/>
      <c r="BY17" s="600"/>
      <c r="BZ17" s="547"/>
      <c r="CA17" s="600"/>
      <c r="CB17" s="600"/>
      <c r="CC17" s="600"/>
      <c r="CD17" s="600"/>
      <c r="CE17" s="547"/>
      <c r="CF17" s="600"/>
      <c r="CG17" s="600"/>
      <c r="CH17" s="600"/>
      <c r="CI17" s="600"/>
      <c r="CJ17" s="547"/>
      <c r="CK17" s="600"/>
      <c r="CL17" s="600"/>
      <c r="CM17" s="600"/>
      <c r="CN17" s="600"/>
      <c r="CO17" s="547"/>
      <c r="CP17" s="600"/>
      <c r="CQ17" s="600"/>
      <c r="CR17" s="600"/>
      <c r="CS17" s="600"/>
      <c r="CT17" s="547"/>
      <c r="CU17" s="600"/>
      <c r="CV17" s="600"/>
      <c r="CW17" s="600"/>
      <c r="CX17" s="600"/>
      <c r="CY17" s="547"/>
      <c r="CZ17" s="600"/>
      <c r="DA17" s="600"/>
      <c r="DB17" s="600"/>
      <c r="DC17" s="600"/>
      <c r="DD17" s="547"/>
      <c r="DE17" s="600"/>
      <c r="DF17" s="600"/>
      <c r="DG17" s="600"/>
      <c r="DH17" s="600"/>
      <c r="DI17" s="547"/>
      <c r="DJ17" s="600"/>
      <c r="DK17" s="600"/>
      <c r="DL17" s="600"/>
      <c r="DM17" s="600"/>
      <c r="DN17" s="547"/>
      <c r="DO17" s="600"/>
      <c r="DP17" s="600"/>
      <c r="DQ17" s="600"/>
      <c r="DR17" s="600"/>
      <c r="DS17" s="547"/>
      <c r="DT17" s="600"/>
      <c r="DU17" s="600"/>
      <c r="DV17" s="600"/>
      <c r="DW17" s="600"/>
      <c r="DX17" s="547"/>
      <c r="DY17" s="600"/>
      <c r="DZ17" s="600"/>
      <c r="EA17" s="600"/>
      <c r="EB17" s="600"/>
      <c r="EC17" s="547"/>
      <c r="ED17" s="600"/>
      <c r="EE17" s="600"/>
      <c r="EF17" s="600"/>
      <c r="EG17" s="600"/>
      <c r="EH17" s="547"/>
      <c r="EI17" s="600"/>
      <c r="EJ17" s="600"/>
      <c r="EK17" s="600"/>
      <c r="EL17" s="600"/>
      <c r="EM17" s="547"/>
      <c r="EN17" s="600"/>
      <c r="EO17" s="600"/>
      <c r="EP17" s="600"/>
      <c r="EQ17" s="600"/>
      <c r="ER17" s="547"/>
      <c r="ES17" s="600"/>
      <c r="ET17" s="600"/>
      <c r="EU17" s="600"/>
      <c r="EV17" s="600"/>
      <c r="EW17" s="547"/>
      <c r="EX17" s="600"/>
      <c r="EY17" s="600"/>
      <c r="EZ17" s="600"/>
      <c r="FA17" s="600"/>
      <c r="FB17" s="547"/>
      <c r="FC17" s="600"/>
      <c r="FD17" s="600"/>
      <c r="FE17" s="600"/>
      <c r="FF17" s="600"/>
      <c r="FG17" s="547"/>
      <c r="FH17" s="600"/>
      <c r="FI17" s="600"/>
      <c r="FJ17" s="600"/>
      <c r="FK17" s="600"/>
      <c r="FL17" s="547"/>
      <c r="FM17" s="600"/>
      <c r="FN17" s="600"/>
      <c r="FO17" s="600"/>
      <c r="FP17" s="600"/>
      <c r="FQ17" s="547"/>
      <c r="FR17" s="600"/>
      <c r="FS17" s="600"/>
      <c r="FT17" s="600"/>
      <c r="FU17" s="600"/>
      <c r="FV17" s="547"/>
      <c r="FW17" s="600"/>
      <c r="FX17" s="600"/>
      <c r="FY17" s="600"/>
      <c r="FZ17" s="600"/>
      <c r="GA17" s="547"/>
      <c r="GB17" s="600"/>
      <c r="GC17" s="600"/>
      <c r="GD17" s="600"/>
      <c r="GE17" s="600"/>
      <c r="GF17" s="547"/>
      <c r="GG17" s="600"/>
      <c r="GH17" s="600"/>
      <c r="GI17" s="600"/>
      <c r="GJ17" s="600"/>
      <c r="GK17" s="547"/>
      <c r="GL17" s="600"/>
      <c r="GM17" s="600"/>
      <c r="GN17" s="600"/>
      <c r="GO17" s="600"/>
      <c r="GP17" s="547"/>
      <c r="GQ17" s="600"/>
      <c r="GR17" s="600"/>
      <c r="GS17" s="600"/>
      <c r="GT17" s="600"/>
      <c r="GU17" s="547"/>
      <c r="GV17" s="600"/>
      <c r="GW17" s="600"/>
      <c r="GX17" s="600"/>
      <c r="GY17" s="600"/>
      <c r="GZ17" s="547"/>
      <c r="HA17" s="600"/>
      <c r="HB17" s="600"/>
      <c r="HC17" s="600"/>
      <c r="HD17" s="600"/>
      <c r="HE17" s="547"/>
      <c r="HF17" s="600"/>
      <c r="HG17" s="600"/>
      <c r="HH17" s="600"/>
      <c r="HI17" s="600"/>
      <c r="HJ17" s="547"/>
      <c r="HK17" s="600"/>
      <c r="HL17" s="600"/>
      <c r="HM17" s="600"/>
      <c r="HN17" s="600"/>
      <c r="HO17" s="547"/>
      <c r="HP17" s="600"/>
      <c r="HQ17" s="600"/>
      <c r="HR17" s="600"/>
      <c r="HS17" s="600"/>
      <c r="HT17" s="547"/>
      <c r="HU17" s="600"/>
      <c r="HV17" s="600"/>
      <c r="HW17" s="600"/>
      <c r="HX17" s="600"/>
      <c r="HY17" s="547"/>
      <c r="HZ17" s="600"/>
      <c r="IA17" s="600"/>
      <c r="IB17" s="600"/>
      <c r="IC17" s="600"/>
      <c r="ID17" s="547"/>
      <c r="IE17" s="600"/>
      <c r="IF17" s="600"/>
      <c r="IG17" s="600"/>
      <c r="IH17" s="600"/>
      <c r="II17" s="547"/>
      <c r="IJ17" s="600"/>
      <c r="IK17" s="600"/>
      <c r="IL17" s="600"/>
      <c r="IM17" s="600"/>
      <c r="IN17" s="547"/>
      <c r="IO17" s="600"/>
      <c r="IP17" s="600"/>
      <c r="IQ17" s="600"/>
      <c r="IR17" s="600"/>
      <c r="IS17" s="547"/>
      <c r="IT17" s="600"/>
      <c r="IU17" s="600"/>
      <c r="IV17" s="600"/>
      <c r="IW17" s="600"/>
      <c r="IX17" s="547"/>
      <c r="IY17" s="5"/>
      <c r="IZ17" s="5"/>
    </row>
    <row r="18" spans="1:260" x14ac:dyDescent="0.25">
      <c r="A18" s="141">
        <v>10</v>
      </c>
      <c r="B18" s="199" t="s">
        <v>242</v>
      </c>
      <c r="C18" s="496"/>
      <c r="D18" s="497"/>
      <c r="E18" s="497"/>
      <c r="F18" s="497"/>
      <c r="G18" s="498"/>
      <c r="H18" s="409"/>
      <c r="I18" s="553"/>
      <c r="J18" s="601"/>
      <c r="K18" s="601"/>
      <c r="L18" s="601"/>
      <c r="M18" s="554"/>
      <c r="N18" s="600"/>
      <c r="O18" s="600"/>
      <c r="P18" s="600"/>
      <c r="Q18" s="600"/>
      <c r="R18" s="547"/>
      <c r="S18" s="600"/>
      <c r="T18" s="600"/>
      <c r="U18" s="600"/>
      <c r="V18" s="600"/>
      <c r="W18" s="547"/>
      <c r="X18" s="600"/>
      <c r="Y18" s="600"/>
      <c r="Z18" s="600"/>
      <c r="AA18" s="600"/>
      <c r="AB18" s="547"/>
      <c r="AC18" s="600"/>
      <c r="AD18" s="600"/>
      <c r="AE18" s="600"/>
      <c r="AF18" s="600"/>
      <c r="AG18" s="547"/>
      <c r="AH18" s="600"/>
      <c r="AI18" s="600"/>
      <c r="AJ18" s="600"/>
      <c r="AK18" s="600"/>
      <c r="AL18" s="547"/>
      <c r="AM18" s="600"/>
      <c r="AN18" s="600"/>
      <c r="AO18" s="600"/>
      <c r="AP18" s="600"/>
      <c r="AQ18" s="547"/>
      <c r="AR18" s="600"/>
      <c r="AS18" s="600"/>
      <c r="AT18" s="600"/>
      <c r="AU18" s="600"/>
      <c r="AV18" s="547"/>
      <c r="AW18" s="600"/>
      <c r="AX18" s="600"/>
      <c r="AY18" s="600"/>
      <c r="AZ18" s="600"/>
      <c r="BA18" s="547"/>
      <c r="BB18" s="600"/>
      <c r="BC18" s="600"/>
      <c r="BD18" s="600"/>
      <c r="BE18" s="600"/>
      <c r="BF18" s="547"/>
      <c r="BG18" s="600"/>
      <c r="BH18" s="600"/>
      <c r="BI18" s="600"/>
      <c r="BJ18" s="600"/>
      <c r="BK18" s="547"/>
      <c r="BL18" s="600"/>
      <c r="BM18" s="600"/>
      <c r="BN18" s="600"/>
      <c r="BO18" s="600"/>
      <c r="BP18" s="547"/>
      <c r="BQ18" s="600"/>
      <c r="BR18" s="600"/>
      <c r="BS18" s="600"/>
      <c r="BT18" s="600"/>
      <c r="BU18" s="547"/>
      <c r="BV18" s="600"/>
      <c r="BW18" s="600"/>
      <c r="BX18" s="600"/>
      <c r="BY18" s="600"/>
      <c r="BZ18" s="547"/>
      <c r="CA18" s="600"/>
      <c r="CB18" s="600"/>
      <c r="CC18" s="600"/>
      <c r="CD18" s="600"/>
      <c r="CE18" s="547"/>
      <c r="CF18" s="600"/>
      <c r="CG18" s="600"/>
      <c r="CH18" s="600"/>
      <c r="CI18" s="600"/>
      <c r="CJ18" s="547"/>
      <c r="CK18" s="600"/>
      <c r="CL18" s="600"/>
      <c r="CM18" s="600"/>
      <c r="CN18" s="600"/>
      <c r="CO18" s="547"/>
      <c r="CP18" s="600"/>
      <c r="CQ18" s="600"/>
      <c r="CR18" s="600"/>
      <c r="CS18" s="600"/>
      <c r="CT18" s="547"/>
      <c r="CU18" s="600"/>
      <c r="CV18" s="600"/>
      <c r="CW18" s="600"/>
      <c r="CX18" s="600"/>
      <c r="CY18" s="547"/>
      <c r="CZ18" s="600"/>
      <c r="DA18" s="600"/>
      <c r="DB18" s="600"/>
      <c r="DC18" s="600"/>
      <c r="DD18" s="547"/>
      <c r="DE18" s="600"/>
      <c r="DF18" s="600"/>
      <c r="DG18" s="600"/>
      <c r="DH18" s="600"/>
      <c r="DI18" s="547"/>
      <c r="DJ18" s="600"/>
      <c r="DK18" s="600"/>
      <c r="DL18" s="600"/>
      <c r="DM18" s="600"/>
      <c r="DN18" s="547"/>
      <c r="DO18" s="600"/>
      <c r="DP18" s="600"/>
      <c r="DQ18" s="600"/>
      <c r="DR18" s="600"/>
      <c r="DS18" s="547"/>
      <c r="DT18" s="600"/>
      <c r="DU18" s="600"/>
      <c r="DV18" s="600"/>
      <c r="DW18" s="600"/>
      <c r="DX18" s="547"/>
      <c r="DY18" s="600"/>
      <c r="DZ18" s="600"/>
      <c r="EA18" s="600"/>
      <c r="EB18" s="600"/>
      <c r="EC18" s="547"/>
      <c r="ED18" s="600"/>
      <c r="EE18" s="600"/>
      <c r="EF18" s="600"/>
      <c r="EG18" s="600"/>
      <c r="EH18" s="547"/>
      <c r="EI18" s="600"/>
      <c r="EJ18" s="600"/>
      <c r="EK18" s="600"/>
      <c r="EL18" s="600"/>
      <c r="EM18" s="547"/>
      <c r="EN18" s="600"/>
      <c r="EO18" s="600"/>
      <c r="EP18" s="600"/>
      <c r="EQ18" s="600"/>
      <c r="ER18" s="547"/>
      <c r="ES18" s="600"/>
      <c r="ET18" s="600"/>
      <c r="EU18" s="600"/>
      <c r="EV18" s="600"/>
      <c r="EW18" s="547"/>
      <c r="EX18" s="600"/>
      <c r="EY18" s="600"/>
      <c r="EZ18" s="600"/>
      <c r="FA18" s="600"/>
      <c r="FB18" s="547"/>
      <c r="FC18" s="600"/>
      <c r="FD18" s="600"/>
      <c r="FE18" s="600"/>
      <c r="FF18" s="600"/>
      <c r="FG18" s="547"/>
      <c r="FH18" s="600"/>
      <c r="FI18" s="600"/>
      <c r="FJ18" s="600"/>
      <c r="FK18" s="600"/>
      <c r="FL18" s="547"/>
      <c r="FM18" s="600"/>
      <c r="FN18" s="600"/>
      <c r="FO18" s="600"/>
      <c r="FP18" s="600"/>
      <c r="FQ18" s="547"/>
      <c r="FR18" s="600"/>
      <c r="FS18" s="600"/>
      <c r="FT18" s="600"/>
      <c r="FU18" s="600"/>
      <c r="FV18" s="547"/>
      <c r="FW18" s="600"/>
      <c r="FX18" s="600"/>
      <c r="FY18" s="600"/>
      <c r="FZ18" s="600"/>
      <c r="GA18" s="547"/>
      <c r="GB18" s="600"/>
      <c r="GC18" s="600"/>
      <c r="GD18" s="600"/>
      <c r="GE18" s="600"/>
      <c r="GF18" s="547"/>
      <c r="GG18" s="600"/>
      <c r="GH18" s="600"/>
      <c r="GI18" s="600"/>
      <c r="GJ18" s="600"/>
      <c r="GK18" s="547"/>
      <c r="GL18" s="600"/>
      <c r="GM18" s="600"/>
      <c r="GN18" s="600"/>
      <c r="GO18" s="600"/>
      <c r="GP18" s="547"/>
      <c r="GQ18" s="600"/>
      <c r="GR18" s="600"/>
      <c r="GS18" s="600"/>
      <c r="GT18" s="600"/>
      <c r="GU18" s="547"/>
      <c r="GV18" s="600"/>
      <c r="GW18" s="600"/>
      <c r="GX18" s="600"/>
      <c r="GY18" s="600"/>
      <c r="GZ18" s="547"/>
      <c r="HA18" s="600"/>
      <c r="HB18" s="600"/>
      <c r="HC18" s="600"/>
      <c r="HD18" s="600"/>
      <c r="HE18" s="547"/>
      <c r="HF18" s="600"/>
      <c r="HG18" s="600"/>
      <c r="HH18" s="600"/>
      <c r="HI18" s="600"/>
      <c r="HJ18" s="547"/>
      <c r="HK18" s="600"/>
      <c r="HL18" s="600"/>
      <c r="HM18" s="600"/>
      <c r="HN18" s="600"/>
      <c r="HO18" s="547"/>
      <c r="HP18" s="600"/>
      <c r="HQ18" s="600"/>
      <c r="HR18" s="600"/>
      <c r="HS18" s="600"/>
      <c r="HT18" s="547"/>
      <c r="HU18" s="600"/>
      <c r="HV18" s="600"/>
      <c r="HW18" s="600"/>
      <c r="HX18" s="600"/>
      <c r="HY18" s="547"/>
      <c r="HZ18" s="600"/>
      <c r="IA18" s="600"/>
      <c r="IB18" s="600"/>
      <c r="IC18" s="600"/>
      <c r="ID18" s="547"/>
      <c r="IE18" s="600"/>
      <c r="IF18" s="600"/>
      <c r="IG18" s="600"/>
      <c r="IH18" s="600"/>
      <c r="II18" s="547"/>
      <c r="IJ18" s="600"/>
      <c r="IK18" s="600"/>
      <c r="IL18" s="600"/>
      <c r="IM18" s="600"/>
      <c r="IN18" s="547"/>
      <c r="IO18" s="600"/>
      <c r="IP18" s="600"/>
      <c r="IQ18" s="600"/>
      <c r="IR18" s="600"/>
      <c r="IS18" s="547"/>
      <c r="IT18" s="600"/>
      <c r="IU18" s="600"/>
      <c r="IV18" s="600"/>
      <c r="IW18" s="600"/>
      <c r="IX18" s="547"/>
      <c r="IY18" s="5"/>
      <c r="IZ18" s="5"/>
    </row>
    <row r="19" spans="1:260" ht="32.25" customHeight="1" x14ac:dyDescent="0.25">
      <c r="A19" s="948" t="s">
        <v>637</v>
      </c>
      <c r="B19" s="949"/>
      <c r="C19" s="954"/>
      <c r="D19" s="955"/>
      <c r="E19" s="955"/>
      <c r="F19" s="955"/>
      <c r="G19" s="956"/>
      <c r="H19" s="334"/>
      <c r="I19" s="617" t="str">
        <f>IF(AND(SUM(I$8)=0,SUM(I11:I18)=0),"",IF(SUM(I11:I18)=0, "", IF(SUM(I11:I18)=I$8,"","Total does not match Line 1")))</f>
        <v/>
      </c>
      <c r="J19" s="630" t="str">
        <f t="shared" ref="J19:N19" si="0">IF(AND(SUM(J$8)=0,SUM(J11:J18)=0),"",IF(SUM(J11:J18)=0, "", IF(SUM(J11:J18)=J$8,"","Total does not match Line 1")))</f>
        <v/>
      </c>
      <c r="K19" s="630" t="str">
        <f t="shared" si="0"/>
        <v/>
      </c>
      <c r="L19" s="630" t="str">
        <f t="shared" si="0"/>
        <v/>
      </c>
      <c r="M19" s="631" t="str">
        <f t="shared" si="0"/>
        <v/>
      </c>
      <c r="N19" s="632" t="str">
        <f t="shared" si="0"/>
        <v/>
      </c>
      <c r="O19" s="632" t="str">
        <f t="shared" ref="O19" si="1">IF(AND(SUM(O$8)=0,SUM(O11:O18)=0),"",IF(SUM(O11:O18)=0, "", IF(SUM(O11:O18)=O$8,"","Total does not match Line 1")))</f>
        <v/>
      </c>
      <c r="P19" s="632" t="str">
        <f t="shared" ref="P19" si="2">IF(AND(SUM(P$8)=0,SUM(P11:P18)=0),"",IF(SUM(P11:P18)=0, "", IF(SUM(P11:P18)=P$8,"","Total does not match Line 1")))</f>
        <v/>
      </c>
      <c r="Q19" s="632" t="str">
        <f t="shared" ref="Q19" si="3">IF(AND(SUM(Q$8)=0,SUM(Q11:Q18)=0),"",IF(SUM(Q11:Q18)=0, "", IF(SUM(Q11:Q18)=Q$8,"","Total does not match Line 1")))</f>
        <v/>
      </c>
      <c r="R19" s="632" t="str">
        <f t="shared" ref="R19:S19" si="4">IF(AND(SUM(R$8)=0,SUM(R11:R18)=0),"",IF(SUM(R11:R18)=0, "", IF(SUM(R11:R18)=R$8,"","Total does not match Line 1")))</f>
        <v/>
      </c>
      <c r="S19" s="632" t="str">
        <f t="shared" si="4"/>
        <v/>
      </c>
      <c r="T19" s="632" t="str">
        <f t="shared" ref="T19" si="5">IF(AND(SUM(T$8)=0,SUM(T11:T18)=0),"",IF(SUM(T11:T18)=0, "", IF(SUM(T11:T18)=T$8,"","Total does not match Line 1")))</f>
        <v/>
      </c>
      <c r="U19" s="632" t="str">
        <f t="shared" ref="U19" si="6">IF(AND(SUM(U$8)=0,SUM(U11:U18)=0),"",IF(SUM(U11:U18)=0, "", IF(SUM(U11:U18)=U$8,"","Total does not match Line 1")))</f>
        <v/>
      </c>
      <c r="V19" s="632" t="str">
        <f t="shared" ref="V19" si="7">IF(AND(SUM(V$8)=0,SUM(V11:V18)=0),"",IF(SUM(V11:V18)=0, "", IF(SUM(V11:V18)=V$8,"","Total does not match Line 1")))</f>
        <v/>
      </c>
      <c r="W19" s="632" t="str">
        <f t="shared" ref="W19:X19" si="8">IF(AND(SUM(W$8)=0,SUM(W11:W18)=0),"",IF(SUM(W11:W18)=0, "", IF(SUM(W11:W18)=W$8,"","Total does not match Line 1")))</f>
        <v/>
      </c>
      <c r="X19" s="632" t="str">
        <f t="shared" si="8"/>
        <v/>
      </c>
      <c r="Y19" s="632" t="str">
        <f t="shared" ref="Y19" si="9">IF(AND(SUM(Y$8)=0,SUM(Y11:Y18)=0),"",IF(SUM(Y11:Y18)=0, "", IF(SUM(Y11:Y18)=Y$8,"","Total does not match Line 1")))</f>
        <v/>
      </c>
      <c r="Z19" s="632" t="str">
        <f t="shared" ref="Z19" si="10">IF(AND(SUM(Z$8)=0,SUM(Z11:Z18)=0),"",IF(SUM(Z11:Z18)=0, "", IF(SUM(Z11:Z18)=Z$8,"","Total does not match Line 1")))</f>
        <v/>
      </c>
      <c r="AA19" s="632" t="str">
        <f t="shared" ref="AA19" si="11">IF(AND(SUM(AA$8)=0,SUM(AA11:AA18)=0),"",IF(SUM(AA11:AA18)=0, "", IF(SUM(AA11:AA18)=AA$8,"","Total does not match Line 1")))</f>
        <v/>
      </c>
      <c r="AB19" s="632" t="str">
        <f t="shared" ref="AB19:AC19" si="12">IF(AND(SUM(AB$8)=0,SUM(AB11:AB18)=0),"",IF(SUM(AB11:AB18)=0, "", IF(SUM(AB11:AB18)=AB$8,"","Total does not match Line 1")))</f>
        <v/>
      </c>
      <c r="AC19" s="632" t="str">
        <f t="shared" si="12"/>
        <v/>
      </c>
      <c r="AD19" s="632" t="str">
        <f t="shared" ref="AD19" si="13">IF(AND(SUM(AD$8)=0,SUM(AD11:AD18)=0),"",IF(SUM(AD11:AD18)=0, "", IF(SUM(AD11:AD18)=AD$8,"","Total does not match Line 1")))</f>
        <v/>
      </c>
      <c r="AE19" s="632" t="str">
        <f t="shared" ref="AE19" si="14">IF(AND(SUM(AE$8)=0,SUM(AE11:AE18)=0),"",IF(SUM(AE11:AE18)=0, "", IF(SUM(AE11:AE18)=AE$8,"","Total does not match Line 1")))</f>
        <v/>
      </c>
      <c r="AF19" s="632" t="str">
        <f t="shared" ref="AF19" si="15">IF(AND(SUM(AF$8)=0,SUM(AF11:AF18)=0),"",IF(SUM(AF11:AF18)=0, "", IF(SUM(AF11:AF18)=AF$8,"","Total does not match Line 1")))</f>
        <v/>
      </c>
      <c r="AG19" s="632" t="str">
        <f t="shared" ref="AG19:AH19" si="16">IF(AND(SUM(AG$8)=0,SUM(AG11:AG18)=0),"",IF(SUM(AG11:AG18)=0, "", IF(SUM(AG11:AG18)=AG$8,"","Total does not match Line 1")))</f>
        <v/>
      </c>
      <c r="AH19" s="632" t="str">
        <f t="shared" si="16"/>
        <v/>
      </c>
      <c r="AI19" s="632" t="str">
        <f t="shared" ref="AI19" si="17">IF(AND(SUM(AI$8)=0,SUM(AI11:AI18)=0),"",IF(SUM(AI11:AI18)=0, "", IF(SUM(AI11:AI18)=AI$8,"","Total does not match Line 1")))</f>
        <v/>
      </c>
      <c r="AJ19" s="632" t="str">
        <f t="shared" ref="AJ19" si="18">IF(AND(SUM(AJ$8)=0,SUM(AJ11:AJ18)=0),"",IF(SUM(AJ11:AJ18)=0, "", IF(SUM(AJ11:AJ18)=AJ$8,"","Total does not match Line 1")))</f>
        <v/>
      </c>
      <c r="AK19" s="632" t="str">
        <f t="shared" ref="AK19" si="19">IF(AND(SUM(AK$8)=0,SUM(AK11:AK18)=0),"",IF(SUM(AK11:AK18)=0, "", IF(SUM(AK11:AK18)=AK$8,"","Total does not match Line 1")))</f>
        <v/>
      </c>
      <c r="AL19" s="632" t="str">
        <f t="shared" ref="AL19:AM19" si="20">IF(AND(SUM(AL$8)=0,SUM(AL11:AL18)=0),"",IF(SUM(AL11:AL18)=0, "", IF(SUM(AL11:AL18)=AL$8,"","Total does not match Line 1")))</f>
        <v/>
      </c>
      <c r="AM19" s="632" t="str">
        <f t="shared" si="20"/>
        <v/>
      </c>
      <c r="AN19" s="632" t="str">
        <f t="shared" ref="AN19" si="21">IF(AND(SUM(AN$8)=0,SUM(AN11:AN18)=0),"",IF(SUM(AN11:AN18)=0, "", IF(SUM(AN11:AN18)=AN$8,"","Total does not match Line 1")))</f>
        <v/>
      </c>
      <c r="AO19" s="632" t="str">
        <f t="shared" ref="AO19" si="22">IF(AND(SUM(AO$8)=0,SUM(AO11:AO18)=0),"",IF(SUM(AO11:AO18)=0, "", IF(SUM(AO11:AO18)=AO$8,"","Total does not match Line 1")))</f>
        <v/>
      </c>
      <c r="AP19" s="632" t="str">
        <f t="shared" ref="AP19" si="23">IF(AND(SUM(AP$8)=0,SUM(AP11:AP18)=0),"",IF(SUM(AP11:AP18)=0, "", IF(SUM(AP11:AP18)=AP$8,"","Total does not match Line 1")))</f>
        <v/>
      </c>
      <c r="AQ19" s="632" t="str">
        <f t="shared" ref="AQ19:AR19" si="24">IF(AND(SUM(AQ$8)=0,SUM(AQ11:AQ18)=0),"",IF(SUM(AQ11:AQ18)=0, "", IF(SUM(AQ11:AQ18)=AQ$8,"","Total does not match Line 1")))</f>
        <v/>
      </c>
      <c r="AR19" s="632" t="str">
        <f t="shared" si="24"/>
        <v/>
      </c>
      <c r="AS19" s="632" t="str">
        <f t="shared" ref="AS19" si="25">IF(AND(SUM(AS$8)=0,SUM(AS11:AS18)=0),"",IF(SUM(AS11:AS18)=0, "", IF(SUM(AS11:AS18)=AS$8,"","Total does not match Line 1")))</f>
        <v/>
      </c>
      <c r="AT19" s="632" t="str">
        <f t="shared" ref="AT19" si="26">IF(AND(SUM(AT$8)=0,SUM(AT11:AT18)=0),"",IF(SUM(AT11:AT18)=0, "", IF(SUM(AT11:AT18)=AT$8,"","Total does not match Line 1")))</f>
        <v/>
      </c>
      <c r="AU19" s="632" t="str">
        <f t="shared" ref="AU19" si="27">IF(AND(SUM(AU$8)=0,SUM(AU11:AU18)=0),"",IF(SUM(AU11:AU18)=0, "", IF(SUM(AU11:AU18)=AU$8,"","Total does not match Line 1")))</f>
        <v/>
      </c>
      <c r="AV19" s="632" t="str">
        <f t="shared" ref="AV19:AW19" si="28">IF(AND(SUM(AV$8)=0,SUM(AV11:AV18)=0),"",IF(SUM(AV11:AV18)=0, "", IF(SUM(AV11:AV18)=AV$8,"","Total does not match Line 1")))</f>
        <v/>
      </c>
      <c r="AW19" s="632" t="str">
        <f t="shared" si="28"/>
        <v/>
      </c>
      <c r="AX19" s="632" t="str">
        <f t="shared" ref="AX19" si="29">IF(AND(SUM(AX$8)=0,SUM(AX11:AX18)=0),"",IF(SUM(AX11:AX18)=0, "", IF(SUM(AX11:AX18)=AX$8,"","Total does not match Line 1")))</f>
        <v/>
      </c>
      <c r="AY19" s="632" t="str">
        <f t="shared" ref="AY19" si="30">IF(AND(SUM(AY$8)=0,SUM(AY11:AY18)=0),"",IF(SUM(AY11:AY18)=0, "", IF(SUM(AY11:AY18)=AY$8,"","Total does not match Line 1")))</f>
        <v/>
      </c>
      <c r="AZ19" s="632" t="str">
        <f t="shared" ref="AZ19" si="31">IF(AND(SUM(AZ$8)=0,SUM(AZ11:AZ18)=0),"",IF(SUM(AZ11:AZ18)=0, "", IF(SUM(AZ11:AZ18)=AZ$8,"","Total does not match Line 1")))</f>
        <v/>
      </c>
      <c r="BA19" s="632" t="str">
        <f t="shared" ref="BA19:BB19" si="32">IF(AND(SUM(BA$8)=0,SUM(BA11:BA18)=0),"",IF(SUM(BA11:BA18)=0, "", IF(SUM(BA11:BA18)=BA$8,"","Total does not match Line 1")))</f>
        <v/>
      </c>
      <c r="BB19" s="632" t="str">
        <f t="shared" si="32"/>
        <v/>
      </c>
      <c r="BC19" s="632" t="str">
        <f t="shared" ref="BC19" si="33">IF(AND(SUM(BC$8)=0,SUM(BC11:BC18)=0),"",IF(SUM(BC11:BC18)=0, "", IF(SUM(BC11:BC18)=BC$8,"","Total does not match Line 1")))</f>
        <v/>
      </c>
      <c r="BD19" s="632" t="str">
        <f t="shared" ref="BD19" si="34">IF(AND(SUM(BD$8)=0,SUM(BD11:BD18)=0),"",IF(SUM(BD11:BD18)=0, "", IF(SUM(BD11:BD18)=BD$8,"","Total does not match Line 1")))</f>
        <v/>
      </c>
      <c r="BE19" s="632" t="str">
        <f t="shared" ref="BE19" si="35">IF(AND(SUM(BE$8)=0,SUM(BE11:BE18)=0),"",IF(SUM(BE11:BE18)=0, "", IF(SUM(BE11:BE18)=BE$8,"","Total does not match Line 1")))</f>
        <v/>
      </c>
      <c r="BF19" s="632" t="str">
        <f t="shared" ref="BF19:BG19" si="36">IF(AND(SUM(BF$8)=0,SUM(BF11:BF18)=0),"",IF(SUM(BF11:BF18)=0, "", IF(SUM(BF11:BF18)=BF$8,"","Total does not match Line 1")))</f>
        <v/>
      </c>
      <c r="BG19" s="632" t="str">
        <f t="shared" si="36"/>
        <v/>
      </c>
      <c r="BH19" s="632" t="str">
        <f t="shared" ref="BH19" si="37">IF(AND(SUM(BH$8)=0,SUM(BH11:BH18)=0),"",IF(SUM(BH11:BH18)=0, "", IF(SUM(BH11:BH18)=BH$8,"","Total does not match Line 1")))</f>
        <v/>
      </c>
      <c r="BI19" s="632" t="str">
        <f t="shared" ref="BI19" si="38">IF(AND(SUM(BI$8)=0,SUM(BI11:BI18)=0),"",IF(SUM(BI11:BI18)=0, "", IF(SUM(BI11:BI18)=BI$8,"","Total does not match Line 1")))</f>
        <v/>
      </c>
      <c r="BJ19" s="632" t="str">
        <f t="shared" ref="BJ19" si="39">IF(AND(SUM(BJ$8)=0,SUM(BJ11:BJ18)=0),"",IF(SUM(BJ11:BJ18)=0, "", IF(SUM(BJ11:BJ18)=BJ$8,"","Total does not match Line 1")))</f>
        <v/>
      </c>
      <c r="BK19" s="632" t="str">
        <f t="shared" ref="BK19:BL19" si="40">IF(AND(SUM(BK$8)=0,SUM(BK11:BK18)=0),"",IF(SUM(BK11:BK18)=0, "", IF(SUM(BK11:BK18)=BK$8,"","Total does not match Line 1")))</f>
        <v/>
      </c>
      <c r="BL19" s="632" t="str">
        <f t="shared" si="40"/>
        <v/>
      </c>
      <c r="BM19" s="632" t="str">
        <f t="shared" ref="BM19" si="41">IF(AND(SUM(BM$8)=0,SUM(BM11:BM18)=0),"",IF(SUM(BM11:BM18)=0, "", IF(SUM(BM11:BM18)=BM$8,"","Total does not match Line 1")))</f>
        <v/>
      </c>
      <c r="BN19" s="632" t="str">
        <f t="shared" ref="BN19" si="42">IF(AND(SUM(BN$8)=0,SUM(BN11:BN18)=0),"",IF(SUM(BN11:BN18)=0, "", IF(SUM(BN11:BN18)=BN$8,"","Total does not match Line 1")))</f>
        <v/>
      </c>
      <c r="BO19" s="632" t="str">
        <f t="shared" ref="BO19" si="43">IF(AND(SUM(BO$8)=0,SUM(BO11:BO18)=0),"",IF(SUM(BO11:BO18)=0, "", IF(SUM(BO11:BO18)=BO$8,"","Total does not match Line 1")))</f>
        <v/>
      </c>
      <c r="BP19" s="632" t="str">
        <f t="shared" ref="BP19:BQ19" si="44">IF(AND(SUM(BP$8)=0,SUM(BP11:BP18)=0),"",IF(SUM(BP11:BP18)=0, "", IF(SUM(BP11:BP18)=BP$8,"","Total does not match Line 1")))</f>
        <v/>
      </c>
      <c r="BQ19" s="632" t="str">
        <f t="shared" si="44"/>
        <v/>
      </c>
      <c r="BR19" s="632" t="str">
        <f t="shared" ref="BR19" si="45">IF(AND(SUM(BR$8)=0,SUM(BR11:BR18)=0),"",IF(SUM(BR11:BR18)=0, "", IF(SUM(BR11:BR18)=BR$8,"","Total does not match Line 1")))</f>
        <v/>
      </c>
      <c r="BS19" s="632" t="str">
        <f t="shared" ref="BS19" si="46">IF(AND(SUM(BS$8)=0,SUM(BS11:BS18)=0),"",IF(SUM(BS11:BS18)=0, "", IF(SUM(BS11:BS18)=BS$8,"","Total does not match Line 1")))</f>
        <v/>
      </c>
      <c r="BT19" s="632" t="str">
        <f t="shared" ref="BT19" si="47">IF(AND(SUM(BT$8)=0,SUM(BT11:BT18)=0),"",IF(SUM(BT11:BT18)=0, "", IF(SUM(BT11:BT18)=BT$8,"","Total does not match Line 1")))</f>
        <v/>
      </c>
      <c r="BU19" s="632" t="str">
        <f t="shared" ref="BU19:BV19" si="48">IF(AND(SUM(BU$8)=0,SUM(BU11:BU18)=0),"",IF(SUM(BU11:BU18)=0, "", IF(SUM(BU11:BU18)=BU$8,"","Total does not match Line 1")))</f>
        <v/>
      </c>
      <c r="BV19" s="632" t="str">
        <f t="shared" si="48"/>
        <v/>
      </c>
      <c r="BW19" s="632" t="str">
        <f t="shared" ref="BW19" si="49">IF(AND(SUM(BW$8)=0,SUM(BW11:BW18)=0),"",IF(SUM(BW11:BW18)=0, "", IF(SUM(BW11:BW18)=BW$8,"","Total does not match Line 1")))</f>
        <v/>
      </c>
      <c r="BX19" s="632" t="str">
        <f t="shared" ref="BX19" si="50">IF(AND(SUM(BX$8)=0,SUM(BX11:BX18)=0),"",IF(SUM(BX11:BX18)=0, "", IF(SUM(BX11:BX18)=BX$8,"","Total does not match Line 1")))</f>
        <v/>
      </c>
      <c r="BY19" s="632" t="str">
        <f t="shared" ref="BY19" si="51">IF(AND(SUM(BY$8)=0,SUM(BY11:BY18)=0),"",IF(SUM(BY11:BY18)=0, "", IF(SUM(BY11:BY18)=BY$8,"","Total does not match Line 1")))</f>
        <v/>
      </c>
      <c r="BZ19" s="632" t="str">
        <f t="shared" ref="BZ19:CA19" si="52">IF(AND(SUM(BZ$8)=0,SUM(BZ11:BZ18)=0),"",IF(SUM(BZ11:BZ18)=0, "", IF(SUM(BZ11:BZ18)=BZ$8,"","Total does not match Line 1")))</f>
        <v/>
      </c>
      <c r="CA19" s="632" t="str">
        <f t="shared" si="52"/>
        <v/>
      </c>
      <c r="CB19" s="632" t="str">
        <f t="shared" ref="CB19" si="53">IF(AND(SUM(CB$8)=0,SUM(CB11:CB18)=0),"",IF(SUM(CB11:CB18)=0, "", IF(SUM(CB11:CB18)=CB$8,"","Total does not match Line 1")))</f>
        <v/>
      </c>
      <c r="CC19" s="632" t="str">
        <f t="shared" ref="CC19" si="54">IF(AND(SUM(CC$8)=0,SUM(CC11:CC18)=0),"",IF(SUM(CC11:CC18)=0, "", IF(SUM(CC11:CC18)=CC$8,"","Total does not match Line 1")))</f>
        <v/>
      </c>
      <c r="CD19" s="632" t="str">
        <f t="shared" ref="CD19" si="55">IF(AND(SUM(CD$8)=0,SUM(CD11:CD18)=0),"",IF(SUM(CD11:CD18)=0, "", IF(SUM(CD11:CD18)=CD$8,"","Total does not match Line 1")))</f>
        <v/>
      </c>
      <c r="CE19" s="632" t="str">
        <f t="shared" ref="CE19:CF19" si="56">IF(AND(SUM(CE$8)=0,SUM(CE11:CE18)=0),"",IF(SUM(CE11:CE18)=0, "", IF(SUM(CE11:CE18)=CE$8,"","Total does not match Line 1")))</f>
        <v/>
      </c>
      <c r="CF19" s="632" t="str">
        <f t="shared" si="56"/>
        <v/>
      </c>
      <c r="CG19" s="632" t="str">
        <f t="shared" ref="CG19" si="57">IF(AND(SUM(CG$8)=0,SUM(CG11:CG18)=0),"",IF(SUM(CG11:CG18)=0, "", IF(SUM(CG11:CG18)=CG$8,"","Total does not match Line 1")))</f>
        <v/>
      </c>
      <c r="CH19" s="632" t="str">
        <f t="shared" ref="CH19" si="58">IF(AND(SUM(CH$8)=0,SUM(CH11:CH18)=0),"",IF(SUM(CH11:CH18)=0, "", IF(SUM(CH11:CH18)=CH$8,"","Total does not match Line 1")))</f>
        <v/>
      </c>
      <c r="CI19" s="632" t="str">
        <f t="shared" ref="CI19" si="59">IF(AND(SUM(CI$8)=0,SUM(CI11:CI18)=0),"",IF(SUM(CI11:CI18)=0, "", IF(SUM(CI11:CI18)=CI$8,"","Total does not match Line 1")))</f>
        <v/>
      </c>
      <c r="CJ19" s="632" t="str">
        <f t="shared" ref="CJ19:CK19" si="60">IF(AND(SUM(CJ$8)=0,SUM(CJ11:CJ18)=0),"",IF(SUM(CJ11:CJ18)=0, "", IF(SUM(CJ11:CJ18)=CJ$8,"","Total does not match Line 1")))</f>
        <v/>
      </c>
      <c r="CK19" s="632" t="str">
        <f t="shared" si="60"/>
        <v/>
      </c>
      <c r="CL19" s="632" t="str">
        <f t="shared" ref="CL19" si="61">IF(AND(SUM(CL$8)=0,SUM(CL11:CL18)=0),"",IF(SUM(CL11:CL18)=0, "", IF(SUM(CL11:CL18)=CL$8,"","Total does not match Line 1")))</f>
        <v/>
      </c>
      <c r="CM19" s="632" t="str">
        <f t="shared" ref="CM19" si="62">IF(AND(SUM(CM$8)=0,SUM(CM11:CM18)=0),"",IF(SUM(CM11:CM18)=0, "", IF(SUM(CM11:CM18)=CM$8,"","Total does not match Line 1")))</f>
        <v/>
      </c>
      <c r="CN19" s="632" t="str">
        <f t="shared" ref="CN19" si="63">IF(AND(SUM(CN$8)=0,SUM(CN11:CN18)=0),"",IF(SUM(CN11:CN18)=0, "", IF(SUM(CN11:CN18)=CN$8,"","Total does not match Line 1")))</f>
        <v/>
      </c>
      <c r="CO19" s="632" t="str">
        <f t="shared" ref="CO19:CP19" si="64">IF(AND(SUM(CO$8)=0,SUM(CO11:CO18)=0),"",IF(SUM(CO11:CO18)=0, "", IF(SUM(CO11:CO18)=CO$8,"","Total does not match Line 1")))</f>
        <v/>
      </c>
      <c r="CP19" s="632" t="str">
        <f t="shared" si="64"/>
        <v/>
      </c>
      <c r="CQ19" s="632" t="str">
        <f t="shared" ref="CQ19" si="65">IF(AND(SUM(CQ$8)=0,SUM(CQ11:CQ18)=0),"",IF(SUM(CQ11:CQ18)=0, "", IF(SUM(CQ11:CQ18)=CQ$8,"","Total does not match Line 1")))</f>
        <v/>
      </c>
      <c r="CR19" s="632" t="str">
        <f t="shared" ref="CR19" si="66">IF(AND(SUM(CR$8)=0,SUM(CR11:CR18)=0),"",IF(SUM(CR11:CR18)=0, "", IF(SUM(CR11:CR18)=CR$8,"","Total does not match Line 1")))</f>
        <v/>
      </c>
      <c r="CS19" s="632" t="str">
        <f t="shared" ref="CS19" si="67">IF(AND(SUM(CS$8)=0,SUM(CS11:CS18)=0),"",IF(SUM(CS11:CS18)=0, "", IF(SUM(CS11:CS18)=CS$8,"","Total does not match Line 1")))</f>
        <v/>
      </c>
      <c r="CT19" s="632" t="str">
        <f t="shared" ref="CT19:CU19" si="68">IF(AND(SUM(CT$8)=0,SUM(CT11:CT18)=0),"",IF(SUM(CT11:CT18)=0, "", IF(SUM(CT11:CT18)=CT$8,"","Total does not match Line 1")))</f>
        <v/>
      </c>
      <c r="CU19" s="632" t="str">
        <f t="shared" si="68"/>
        <v/>
      </c>
      <c r="CV19" s="632" t="str">
        <f t="shared" ref="CV19" si="69">IF(AND(SUM(CV$8)=0,SUM(CV11:CV18)=0),"",IF(SUM(CV11:CV18)=0, "", IF(SUM(CV11:CV18)=CV$8,"","Total does not match Line 1")))</f>
        <v/>
      </c>
      <c r="CW19" s="632" t="str">
        <f t="shared" ref="CW19" si="70">IF(AND(SUM(CW$8)=0,SUM(CW11:CW18)=0),"",IF(SUM(CW11:CW18)=0, "", IF(SUM(CW11:CW18)=CW$8,"","Total does not match Line 1")))</f>
        <v/>
      </c>
      <c r="CX19" s="632" t="str">
        <f t="shared" ref="CX19" si="71">IF(AND(SUM(CX$8)=0,SUM(CX11:CX18)=0),"",IF(SUM(CX11:CX18)=0, "", IF(SUM(CX11:CX18)=CX$8,"","Total does not match Line 1")))</f>
        <v/>
      </c>
      <c r="CY19" s="632" t="str">
        <f t="shared" ref="CY19:CZ19" si="72">IF(AND(SUM(CY$8)=0,SUM(CY11:CY18)=0),"",IF(SUM(CY11:CY18)=0, "", IF(SUM(CY11:CY18)=CY$8,"","Total does not match Line 1")))</f>
        <v/>
      </c>
      <c r="CZ19" s="632" t="str">
        <f t="shared" si="72"/>
        <v/>
      </c>
      <c r="DA19" s="632" t="str">
        <f t="shared" ref="DA19" si="73">IF(AND(SUM(DA$8)=0,SUM(DA11:DA18)=0),"",IF(SUM(DA11:DA18)=0, "", IF(SUM(DA11:DA18)=DA$8,"","Total does not match Line 1")))</f>
        <v/>
      </c>
      <c r="DB19" s="632" t="str">
        <f t="shared" ref="DB19" si="74">IF(AND(SUM(DB$8)=0,SUM(DB11:DB18)=0),"",IF(SUM(DB11:DB18)=0, "", IF(SUM(DB11:DB18)=DB$8,"","Total does not match Line 1")))</f>
        <v/>
      </c>
      <c r="DC19" s="632" t="str">
        <f t="shared" ref="DC19" si="75">IF(AND(SUM(DC$8)=0,SUM(DC11:DC18)=0),"",IF(SUM(DC11:DC18)=0, "", IF(SUM(DC11:DC18)=DC$8,"","Total does not match Line 1")))</f>
        <v/>
      </c>
      <c r="DD19" s="632" t="str">
        <f t="shared" ref="DD19:DE19" si="76">IF(AND(SUM(DD$8)=0,SUM(DD11:DD18)=0),"",IF(SUM(DD11:DD18)=0, "", IF(SUM(DD11:DD18)=DD$8,"","Total does not match Line 1")))</f>
        <v/>
      </c>
      <c r="DE19" s="632" t="str">
        <f t="shared" si="76"/>
        <v/>
      </c>
      <c r="DF19" s="632" t="str">
        <f t="shared" ref="DF19" si="77">IF(AND(SUM(DF$8)=0,SUM(DF11:DF18)=0),"",IF(SUM(DF11:DF18)=0, "", IF(SUM(DF11:DF18)=DF$8,"","Total does not match Line 1")))</f>
        <v/>
      </c>
      <c r="DG19" s="632" t="str">
        <f t="shared" ref="DG19" si="78">IF(AND(SUM(DG$8)=0,SUM(DG11:DG18)=0),"",IF(SUM(DG11:DG18)=0, "", IF(SUM(DG11:DG18)=DG$8,"","Total does not match Line 1")))</f>
        <v/>
      </c>
      <c r="DH19" s="632" t="str">
        <f t="shared" ref="DH19" si="79">IF(AND(SUM(DH$8)=0,SUM(DH11:DH18)=0),"",IF(SUM(DH11:DH18)=0, "", IF(SUM(DH11:DH18)=DH$8,"","Total does not match Line 1")))</f>
        <v/>
      </c>
      <c r="DI19" s="632" t="str">
        <f t="shared" ref="DI19:DJ19" si="80">IF(AND(SUM(DI$8)=0,SUM(DI11:DI18)=0),"",IF(SUM(DI11:DI18)=0, "", IF(SUM(DI11:DI18)=DI$8,"","Total does not match Line 1")))</f>
        <v/>
      </c>
      <c r="DJ19" s="632" t="str">
        <f t="shared" si="80"/>
        <v/>
      </c>
      <c r="DK19" s="632" t="str">
        <f t="shared" ref="DK19" si="81">IF(AND(SUM(DK$8)=0,SUM(DK11:DK18)=0),"",IF(SUM(DK11:DK18)=0, "", IF(SUM(DK11:DK18)=DK$8,"","Total does not match Line 1")))</f>
        <v/>
      </c>
      <c r="DL19" s="632" t="str">
        <f t="shared" ref="DL19" si="82">IF(AND(SUM(DL$8)=0,SUM(DL11:DL18)=0),"",IF(SUM(DL11:DL18)=0, "", IF(SUM(DL11:DL18)=DL$8,"","Total does not match Line 1")))</f>
        <v/>
      </c>
      <c r="DM19" s="632" t="str">
        <f t="shared" ref="DM19" si="83">IF(AND(SUM(DM$8)=0,SUM(DM11:DM18)=0),"",IF(SUM(DM11:DM18)=0, "", IF(SUM(DM11:DM18)=DM$8,"","Total does not match Line 1")))</f>
        <v/>
      </c>
      <c r="DN19" s="632" t="str">
        <f t="shared" ref="DN19:DO19" si="84">IF(AND(SUM(DN$8)=0,SUM(DN11:DN18)=0),"",IF(SUM(DN11:DN18)=0, "", IF(SUM(DN11:DN18)=DN$8,"","Total does not match Line 1")))</f>
        <v/>
      </c>
      <c r="DO19" s="632" t="str">
        <f t="shared" si="84"/>
        <v/>
      </c>
      <c r="DP19" s="632" t="str">
        <f t="shared" ref="DP19" si="85">IF(AND(SUM(DP$8)=0,SUM(DP11:DP18)=0),"",IF(SUM(DP11:DP18)=0, "", IF(SUM(DP11:DP18)=DP$8,"","Total does not match Line 1")))</f>
        <v/>
      </c>
      <c r="DQ19" s="632" t="str">
        <f t="shared" ref="DQ19" si="86">IF(AND(SUM(DQ$8)=0,SUM(DQ11:DQ18)=0),"",IF(SUM(DQ11:DQ18)=0, "", IF(SUM(DQ11:DQ18)=DQ$8,"","Total does not match Line 1")))</f>
        <v/>
      </c>
      <c r="DR19" s="632" t="str">
        <f t="shared" ref="DR19" si="87">IF(AND(SUM(DR$8)=0,SUM(DR11:DR18)=0),"",IF(SUM(DR11:DR18)=0, "", IF(SUM(DR11:DR18)=DR$8,"","Total does not match Line 1")))</f>
        <v/>
      </c>
      <c r="DS19" s="632" t="str">
        <f t="shared" ref="DS19:DT19" si="88">IF(AND(SUM(DS$8)=0,SUM(DS11:DS18)=0),"",IF(SUM(DS11:DS18)=0, "", IF(SUM(DS11:DS18)=DS$8,"","Total does not match Line 1")))</f>
        <v/>
      </c>
      <c r="DT19" s="632" t="str">
        <f t="shared" si="88"/>
        <v/>
      </c>
      <c r="DU19" s="632" t="str">
        <f t="shared" ref="DU19" si="89">IF(AND(SUM(DU$8)=0,SUM(DU11:DU18)=0),"",IF(SUM(DU11:DU18)=0, "", IF(SUM(DU11:DU18)=DU$8,"","Total does not match Line 1")))</f>
        <v/>
      </c>
      <c r="DV19" s="632" t="str">
        <f t="shared" ref="DV19" si="90">IF(AND(SUM(DV$8)=0,SUM(DV11:DV18)=0),"",IF(SUM(DV11:DV18)=0, "", IF(SUM(DV11:DV18)=DV$8,"","Total does not match Line 1")))</f>
        <v/>
      </c>
      <c r="DW19" s="632" t="str">
        <f t="shared" ref="DW19" si="91">IF(AND(SUM(DW$8)=0,SUM(DW11:DW18)=0),"",IF(SUM(DW11:DW18)=0, "", IF(SUM(DW11:DW18)=DW$8,"","Total does not match Line 1")))</f>
        <v/>
      </c>
      <c r="DX19" s="632" t="str">
        <f t="shared" ref="DX19:DY19" si="92">IF(AND(SUM(DX$8)=0,SUM(DX11:DX18)=0),"",IF(SUM(DX11:DX18)=0, "", IF(SUM(DX11:DX18)=DX$8,"","Total does not match Line 1")))</f>
        <v/>
      </c>
      <c r="DY19" s="632" t="str">
        <f t="shared" si="92"/>
        <v/>
      </c>
      <c r="DZ19" s="632" t="str">
        <f t="shared" ref="DZ19" si="93">IF(AND(SUM(DZ$8)=0,SUM(DZ11:DZ18)=0),"",IF(SUM(DZ11:DZ18)=0, "", IF(SUM(DZ11:DZ18)=DZ$8,"","Total does not match Line 1")))</f>
        <v/>
      </c>
      <c r="EA19" s="632" t="str">
        <f t="shared" ref="EA19" si="94">IF(AND(SUM(EA$8)=0,SUM(EA11:EA18)=0),"",IF(SUM(EA11:EA18)=0, "", IF(SUM(EA11:EA18)=EA$8,"","Total does not match Line 1")))</f>
        <v/>
      </c>
      <c r="EB19" s="632" t="str">
        <f t="shared" ref="EB19" si="95">IF(AND(SUM(EB$8)=0,SUM(EB11:EB18)=0),"",IF(SUM(EB11:EB18)=0, "", IF(SUM(EB11:EB18)=EB$8,"","Total does not match Line 1")))</f>
        <v/>
      </c>
      <c r="EC19" s="632" t="str">
        <f t="shared" ref="EC19:ED19" si="96">IF(AND(SUM(EC$8)=0,SUM(EC11:EC18)=0),"",IF(SUM(EC11:EC18)=0, "", IF(SUM(EC11:EC18)=EC$8,"","Total does not match Line 1")))</f>
        <v/>
      </c>
      <c r="ED19" s="632" t="str">
        <f t="shared" si="96"/>
        <v/>
      </c>
      <c r="EE19" s="632" t="str">
        <f t="shared" ref="EE19" si="97">IF(AND(SUM(EE$8)=0,SUM(EE11:EE18)=0),"",IF(SUM(EE11:EE18)=0, "", IF(SUM(EE11:EE18)=EE$8,"","Total does not match Line 1")))</f>
        <v/>
      </c>
      <c r="EF19" s="632" t="str">
        <f t="shared" ref="EF19" si="98">IF(AND(SUM(EF$8)=0,SUM(EF11:EF18)=0),"",IF(SUM(EF11:EF18)=0, "", IF(SUM(EF11:EF18)=EF$8,"","Total does not match Line 1")))</f>
        <v/>
      </c>
      <c r="EG19" s="632" t="str">
        <f t="shared" ref="EG19" si="99">IF(AND(SUM(EG$8)=0,SUM(EG11:EG18)=0),"",IF(SUM(EG11:EG18)=0, "", IF(SUM(EG11:EG18)=EG$8,"","Total does not match Line 1")))</f>
        <v/>
      </c>
      <c r="EH19" s="632" t="str">
        <f t="shared" ref="EH19:EI19" si="100">IF(AND(SUM(EH$8)=0,SUM(EH11:EH18)=0),"",IF(SUM(EH11:EH18)=0, "", IF(SUM(EH11:EH18)=EH$8,"","Total does not match Line 1")))</f>
        <v/>
      </c>
      <c r="EI19" s="632" t="str">
        <f t="shared" si="100"/>
        <v/>
      </c>
      <c r="EJ19" s="632" t="str">
        <f t="shared" ref="EJ19" si="101">IF(AND(SUM(EJ$8)=0,SUM(EJ11:EJ18)=0),"",IF(SUM(EJ11:EJ18)=0, "", IF(SUM(EJ11:EJ18)=EJ$8,"","Total does not match Line 1")))</f>
        <v/>
      </c>
      <c r="EK19" s="632" t="str">
        <f t="shared" ref="EK19" si="102">IF(AND(SUM(EK$8)=0,SUM(EK11:EK18)=0),"",IF(SUM(EK11:EK18)=0, "", IF(SUM(EK11:EK18)=EK$8,"","Total does not match Line 1")))</f>
        <v/>
      </c>
      <c r="EL19" s="632" t="str">
        <f t="shared" ref="EL19" si="103">IF(AND(SUM(EL$8)=0,SUM(EL11:EL18)=0),"",IF(SUM(EL11:EL18)=0, "", IF(SUM(EL11:EL18)=EL$8,"","Total does not match Line 1")))</f>
        <v/>
      </c>
      <c r="EM19" s="632" t="str">
        <f t="shared" ref="EM19:EN19" si="104">IF(AND(SUM(EM$8)=0,SUM(EM11:EM18)=0),"",IF(SUM(EM11:EM18)=0, "", IF(SUM(EM11:EM18)=EM$8,"","Total does not match Line 1")))</f>
        <v/>
      </c>
      <c r="EN19" s="632" t="str">
        <f t="shared" si="104"/>
        <v/>
      </c>
      <c r="EO19" s="632" t="str">
        <f t="shared" ref="EO19" si="105">IF(AND(SUM(EO$8)=0,SUM(EO11:EO18)=0),"",IF(SUM(EO11:EO18)=0, "", IF(SUM(EO11:EO18)=EO$8,"","Total does not match Line 1")))</f>
        <v/>
      </c>
      <c r="EP19" s="632" t="str">
        <f t="shared" ref="EP19" si="106">IF(AND(SUM(EP$8)=0,SUM(EP11:EP18)=0),"",IF(SUM(EP11:EP18)=0, "", IF(SUM(EP11:EP18)=EP$8,"","Total does not match Line 1")))</f>
        <v/>
      </c>
      <c r="EQ19" s="632" t="str">
        <f t="shared" ref="EQ19" si="107">IF(AND(SUM(EQ$8)=0,SUM(EQ11:EQ18)=0),"",IF(SUM(EQ11:EQ18)=0, "", IF(SUM(EQ11:EQ18)=EQ$8,"","Total does not match Line 1")))</f>
        <v/>
      </c>
      <c r="ER19" s="632" t="str">
        <f t="shared" ref="ER19:ES19" si="108">IF(AND(SUM(ER$8)=0,SUM(ER11:ER18)=0),"",IF(SUM(ER11:ER18)=0, "", IF(SUM(ER11:ER18)=ER$8,"","Total does not match Line 1")))</f>
        <v/>
      </c>
      <c r="ES19" s="632" t="str">
        <f t="shared" si="108"/>
        <v/>
      </c>
      <c r="ET19" s="632" t="str">
        <f t="shared" ref="ET19" si="109">IF(AND(SUM(ET$8)=0,SUM(ET11:ET18)=0),"",IF(SUM(ET11:ET18)=0, "", IF(SUM(ET11:ET18)=ET$8,"","Total does not match Line 1")))</f>
        <v/>
      </c>
      <c r="EU19" s="632" t="str">
        <f t="shared" ref="EU19" si="110">IF(AND(SUM(EU$8)=0,SUM(EU11:EU18)=0),"",IF(SUM(EU11:EU18)=0, "", IF(SUM(EU11:EU18)=EU$8,"","Total does not match Line 1")))</f>
        <v/>
      </c>
      <c r="EV19" s="632" t="str">
        <f t="shared" ref="EV19" si="111">IF(AND(SUM(EV$8)=0,SUM(EV11:EV18)=0),"",IF(SUM(EV11:EV18)=0, "", IF(SUM(EV11:EV18)=EV$8,"","Total does not match Line 1")))</f>
        <v/>
      </c>
      <c r="EW19" s="632" t="str">
        <f t="shared" ref="EW19:EX19" si="112">IF(AND(SUM(EW$8)=0,SUM(EW11:EW18)=0),"",IF(SUM(EW11:EW18)=0, "", IF(SUM(EW11:EW18)=EW$8,"","Total does not match Line 1")))</f>
        <v/>
      </c>
      <c r="EX19" s="632" t="str">
        <f t="shared" si="112"/>
        <v/>
      </c>
      <c r="EY19" s="632" t="str">
        <f t="shared" ref="EY19" si="113">IF(AND(SUM(EY$8)=0,SUM(EY11:EY18)=0),"",IF(SUM(EY11:EY18)=0, "", IF(SUM(EY11:EY18)=EY$8,"","Total does not match Line 1")))</f>
        <v/>
      </c>
      <c r="EZ19" s="632" t="str">
        <f t="shared" ref="EZ19" si="114">IF(AND(SUM(EZ$8)=0,SUM(EZ11:EZ18)=0),"",IF(SUM(EZ11:EZ18)=0, "", IF(SUM(EZ11:EZ18)=EZ$8,"","Total does not match Line 1")))</f>
        <v/>
      </c>
      <c r="FA19" s="632" t="str">
        <f t="shared" ref="FA19" si="115">IF(AND(SUM(FA$8)=0,SUM(FA11:FA18)=0),"",IF(SUM(FA11:FA18)=0, "", IF(SUM(FA11:FA18)=FA$8,"","Total does not match Line 1")))</f>
        <v/>
      </c>
      <c r="FB19" s="632" t="str">
        <f t="shared" ref="FB19:FC19" si="116">IF(AND(SUM(FB$8)=0,SUM(FB11:FB18)=0),"",IF(SUM(FB11:FB18)=0, "", IF(SUM(FB11:FB18)=FB$8,"","Total does not match Line 1")))</f>
        <v/>
      </c>
      <c r="FC19" s="632" t="str">
        <f t="shared" si="116"/>
        <v/>
      </c>
      <c r="FD19" s="632" t="str">
        <f t="shared" ref="FD19" si="117">IF(AND(SUM(FD$8)=0,SUM(FD11:FD18)=0),"",IF(SUM(FD11:FD18)=0, "", IF(SUM(FD11:FD18)=FD$8,"","Total does not match Line 1")))</f>
        <v/>
      </c>
      <c r="FE19" s="632" t="str">
        <f t="shared" ref="FE19" si="118">IF(AND(SUM(FE$8)=0,SUM(FE11:FE18)=0),"",IF(SUM(FE11:FE18)=0, "", IF(SUM(FE11:FE18)=FE$8,"","Total does not match Line 1")))</f>
        <v/>
      </c>
      <c r="FF19" s="632" t="str">
        <f t="shared" ref="FF19" si="119">IF(AND(SUM(FF$8)=0,SUM(FF11:FF18)=0),"",IF(SUM(FF11:FF18)=0, "", IF(SUM(FF11:FF18)=FF$8,"","Total does not match Line 1")))</f>
        <v/>
      </c>
      <c r="FG19" s="632" t="str">
        <f t="shared" ref="FG19:FH19" si="120">IF(AND(SUM(FG$8)=0,SUM(FG11:FG18)=0),"",IF(SUM(FG11:FG18)=0, "", IF(SUM(FG11:FG18)=FG$8,"","Total does not match Line 1")))</f>
        <v/>
      </c>
      <c r="FH19" s="632" t="str">
        <f t="shared" si="120"/>
        <v/>
      </c>
      <c r="FI19" s="632" t="str">
        <f t="shared" ref="FI19" si="121">IF(AND(SUM(FI$8)=0,SUM(FI11:FI18)=0),"",IF(SUM(FI11:FI18)=0, "", IF(SUM(FI11:FI18)=FI$8,"","Total does not match Line 1")))</f>
        <v/>
      </c>
      <c r="FJ19" s="632" t="str">
        <f t="shared" ref="FJ19" si="122">IF(AND(SUM(FJ$8)=0,SUM(FJ11:FJ18)=0),"",IF(SUM(FJ11:FJ18)=0, "", IF(SUM(FJ11:FJ18)=FJ$8,"","Total does not match Line 1")))</f>
        <v/>
      </c>
      <c r="FK19" s="632" t="str">
        <f t="shared" ref="FK19" si="123">IF(AND(SUM(FK$8)=0,SUM(FK11:FK18)=0),"",IF(SUM(FK11:FK18)=0, "", IF(SUM(FK11:FK18)=FK$8,"","Total does not match Line 1")))</f>
        <v/>
      </c>
      <c r="FL19" s="632" t="str">
        <f t="shared" ref="FL19:FM19" si="124">IF(AND(SUM(FL$8)=0,SUM(FL11:FL18)=0),"",IF(SUM(FL11:FL18)=0, "", IF(SUM(FL11:FL18)=FL$8,"","Total does not match Line 1")))</f>
        <v/>
      </c>
      <c r="FM19" s="632" t="str">
        <f t="shared" si="124"/>
        <v/>
      </c>
      <c r="FN19" s="632" t="str">
        <f t="shared" ref="FN19" si="125">IF(AND(SUM(FN$8)=0,SUM(FN11:FN18)=0),"",IF(SUM(FN11:FN18)=0, "", IF(SUM(FN11:FN18)=FN$8,"","Total does not match Line 1")))</f>
        <v/>
      </c>
      <c r="FO19" s="632" t="str">
        <f t="shared" ref="FO19" si="126">IF(AND(SUM(FO$8)=0,SUM(FO11:FO18)=0),"",IF(SUM(FO11:FO18)=0, "", IF(SUM(FO11:FO18)=FO$8,"","Total does not match Line 1")))</f>
        <v/>
      </c>
      <c r="FP19" s="632" t="str">
        <f t="shared" ref="FP19" si="127">IF(AND(SUM(FP$8)=0,SUM(FP11:FP18)=0),"",IF(SUM(FP11:FP18)=0, "", IF(SUM(FP11:FP18)=FP$8,"","Total does not match Line 1")))</f>
        <v/>
      </c>
      <c r="FQ19" s="632" t="str">
        <f t="shared" ref="FQ19:FR19" si="128">IF(AND(SUM(FQ$8)=0,SUM(FQ11:FQ18)=0),"",IF(SUM(FQ11:FQ18)=0, "", IF(SUM(FQ11:FQ18)=FQ$8,"","Total does not match Line 1")))</f>
        <v/>
      </c>
      <c r="FR19" s="632" t="str">
        <f t="shared" si="128"/>
        <v/>
      </c>
      <c r="FS19" s="632" t="str">
        <f t="shared" ref="FS19" si="129">IF(AND(SUM(FS$8)=0,SUM(FS11:FS18)=0),"",IF(SUM(FS11:FS18)=0, "", IF(SUM(FS11:FS18)=FS$8,"","Total does not match Line 1")))</f>
        <v/>
      </c>
      <c r="FT19" s="632" t="str">
        <f t="shared" ref="FT19" si="130">IF(AND(SUM(FT$8)=0,SUM(FT11:FT18)=0),"",IF(SUM(FT11:FT18)=0, "", IF(SUM(FT11:FT18)=FT$8,"","Total does not match Line 1")))</f>
        <v/>
      </c>
      <c r="FU19" s="632" t="str">
        <f t="shared" ref="FU19" si="131">IF(AND(SUM(FU$8)=0,SUM(FU11:FU18)=0),"",IF(SUM(FU11:FU18)=0, "", IF(SUM(FU11:FU18)=FU$8,"","Total does not match Line 1")))</f>
        <v/>
      </c>
      <c r="FV19" s="632" t="str">
        <f t="shared" ref="FV19:FW19" si="132">IF(AND(SUM(FV$8)=0,SUM(FV11:FV18)=0),"",IF(SUM(FV11:FV18)=0, "", IF(SUM(FV11:FV18)=FV$8,"","Total does not match Line 1")))</f>
        <v/>
      </c>
      <c r="FW19" s="632" t="str">
        <f t="shared" si="132"/>
        <v/>
      </c>
      <c r="FX19" s="632" t="str">
        <f t="shared" ref="FX19" si="133">IF(AND(SUM(FX$8)=0,SUM(FX11:FX18)=0),"",IF(SUM(FX11:FX18)=0, "", IF(SUM(FX11:FX18)=FX$8,"","Total does not match Line 1")))</f>
        <v/>
      </c>
      <c r="FY19" s="632" t="str">
        <f t="shared" ref="FY19" si="134">IF(AND(SUM(FY$8)=0,SUM(FY11:FY18)=0),"",IF(SUM(FY11:FY18)=0, "", IF(SUM(FY11:FY18)=FY$8,"","Total does not match Line 1")))</f>
        <v/>
      </c>
      <c r="FZ19" s="632" t="str">
        <f t="shared" ref="FZ19" si="135">IF(AND(SUM(FZ$8)=0,SUM(FZ11:FZ18)=0),"",IF(SUM(FZ11:FZ18)=0, "", IF(SUM(FZ11:FZ18)=FZ$8,"","Total does not match Line 1")))</f>
        <v/>
      </c>
      <c r="GA19" s="632" t="str">
        <f t="shared" ref="GA19:GB19" si="136">IF(AND(SUM(GA$8)=0,SUM(GA11:GA18)=0),"",IF(SUM(GA11:GA18)=0, "", IF(SUM(GA11:GA18)=GA$8,"","Total does not match Line 1")))</f>
        <v/>
      </c>
      <c r="GB19" s="632" t="str">
        <f t="shared" si="136"/>
        <v/>
      </c>
      <c r="GC19" s="632" t="str">
        <f t="shared" ref="GC19" si="137">IF(AND(SUM(GC$8)=0,SUM(GC11:GC18)=0),"",IF(SUM(GC11:GC18)=0, "", IF(SUM(GC11:GC18)=GC$8,"","Total does not match Line 1")))</f>
        <v/>
      </c>
      <c r="GD19" s="632" t="str">
        <f t="shared" ref="GD19" si="138">IF(AND(SUM(GD$8)=0,SUM(GD11:GD18)=0),"",IF(SUM(GD11:GD18)=0, "", IF(SUM(GD11:GD18)=GD$8,"","Total does not match Line 1")))</f>
        <v/>
      </c>
      <c r="GE19" s="632" t="str">
        <f t="shared" ref="GE19" si="139">IF(AND(SUM(GE$8)=0,SUM(GE11:GE18)=0),"",IF(SUM(GE11:GE18)=0, "", IF(SUM(GE11:GE18)=GE$8,"","Total does not match Line 1")))</f>
        <v/>
      </c>
      <c r="GF19" s="632" t="str">
        <f t="shared" ref="GF19:GG19" si="140">IF(AND(SUM(GF$8)=0,SUM(GF11:GF18)=0),"",IF(SUM(GF11:GF18)=0, "", IF(SUM(GF11:GF18)=GF$8,"","Total does not match Line 1")))</f>
        <v/>
      </c>
      <c r="GG19" s="632" t="str">
        <f t="shared" si="140"/>
        <v/>
      </c>
      <c r="GH19" s="632" t="str">
        <f t="shared" ref="GH19" si="141">IF(AND(SUM(GH$8)=0,SUM(GH11:GH18)=0),"",IF(SUM(GH11:GH18)=0, "", IF(SUM(GH11:GH18)=GH$8,"","Total does not match Line 1")))</f>
        <v/>
      </c>
      <c r="GI19" s="632" t="str">
        <f t="shared" ref="GI19" si="142">IF(AND(SUM(GI$8)=0,SUM(GI11:GI18)=0),"",IF(SUM(GI11:GI18)=0, "", IF(SUM(GI11:GI18)=GI$8,"","Total does not match Line 1")))</f>
        <v/>
      </c>
      <c r="GJ19" s="632" t="str">
        <f t="shared" ref="GJ19" si="143">IF(AND(SUM(GJ$8)=0,SUM(GJ11:GJ18)=0),"",IF(SUM(GJ11:GJ18)=0, "", IF(SUM(GJ11:GJ18)=GJ$8,"","Total does not match Line 1")))</f>
        <v/>
      </c>
      <c r="GK19" s="632" t="str">
        <f t="shared" ref="GK19:GL19" si="144">IF(AND(SUM(GK$8)=0,SUM(GK11:GK18)=0),"",IF(SUM(GK11:GK18)=0, "", IF(SUM(GK11:GK18)=GK$8,"","Total does not match Line 1")))</f>
        <v/>
      </c>
      <c r="GL19" s="632" t="str">
        <f t="shared" si="144"/>
        <v/>
      </c>
      <c r="GM19" s="632" t="str">
        <f t="shared" ref="GM19" si="145">IF(AND(SUM(GM$8)=0,SUM(GM11:GM18)=0),"",IF(SUM(GM11:GM18)=0, "", IF(SUM(GM11:GM18)=GM$8,"","Total does not match Line 1")))</f>
        <v/>
      </c>
      <c r="GN19" s="632" t="str">
        <f t="shared" ref="GN19" si="146">IF(AND(SUM(GN$8)=0,SUM(GN11:GN18)=0),"",IF(SUM(GN11:GN18)=0, "", IF(SUM(GN11:GN18)=GN$8,"","Total does not match Line 1")))</f>
        <v/>
      </c>
      <c r="GO19" s="632" t="str">
        <f t="shared" ref="GO19" si="147">IF(AND(SUM(GO$8)=0,SUM(GO11:GO18)=0),"",IF(SUM(GO11:GO18)=0, "", IF(SUM(GO11:GO18)=GO$8,"","Total does not match Line 1")))</f>
        <v/>
      </c>
      <c r="GP19" s="632" t="str">
        <f t="shared" ref="GP19:GQ19" si="148">IF(AND(SUM(GP$8)=0,SUM(GP11:GP18)=0),"",IF(SUM(GP11:GP18)=0, "", IF(SUM(GP11:GP18)=GP$8,"","Total does not match Line 1")))</f>
        <v/>
      </c>
      <c r="GQ19" s="632" t="str">
        <f t="shared" si="148"/>
        <v/>
      </c>
      <c r="GR19" s="632" t="str">
        <f t="shared" ref="GR19" si="149">IF(AND(SUM(GR$8)=0,SUM(GR11:GR18)=0),"",IF(SUM(GR11:GR18)=0, "", IF(SUM(GR11:GR18)=GR$8,"","Total does not match Line 1")))</f>
        <v/>
      </c>
      <c r="GS19" s="632" t="str">
        <f t="shared" ref="GS19" si="150">IF(AND(SUM(GS$8)=0,SUM(GS11:GS18)=0),"",IF(SUM(GS11:GS18)=0, "", IF(SUM(GS11:GS18)=GS$8,"","Total does not match Line 1")))</f>
        <v/>
      </c>
      <c r="GT19" s="632" t="str">
        <f t="shared" ref="GT19" si="151">IF(AND(SUM(GT$8)=0,SUM(GT11:GT18)=0),"",IF(SUM(GT11:GT18)=0, "", IF(SUM(GT11:GT18)=GT$8,"","Total does not match Line 1")))</f>
        <v/>
      </c>
      <c r="GU19" s="632" t="str">
        <f t="shared" ref="GU19:GV19" si="152">IF(AND(SUM(GU$8)=0,SUM(GU11:GU18)=0),"",IF(SUM(GU11:GU18)=0, "", IF(SUM(GU11:GU18)=GU$8,"","Total does not match Line 1")))</f>
        <v/>
      </c>
      <c r="GV19" s="632" t="str">
        <f t="shared" si="152"/>
        <v/>
      </c>
      <c r="GW19" s="632" t="str">
        <f t="shared" ref="GW19" si="153">IF(AND(SUM(GW$8)=0,SUM(GW11:GW18)=0),"",IF(SUM(GW11:GW18)=0, "", IF(SUM(GW11:GW18)=GW$8,"","Total does not match Line 1")))</f>
        <v/>
      </c>
      <c r="GX19" s="632" t="str">
        <f t="shared" ref="GX19" si="154">IF(AND(SUM(GX$8)=0,SUM(GX11:GX18)=0),"",IF(SUM(GX11:GX18)=0, "", IF(SUM(GX11:GX18)=GX$8,"","Total does not match Line 1")))</f>
        <v/>
      </c>
      <c r="GY19" s="632" t="str">
        <f t="shared" ref="GY19" si="155">IF(AND(SUM(GY$8)=0,SUM(GY11:GY18)=0),"",IF(SUM(GY11:GY18)=0, "", IF(SUM(GY11:GY18)=GY$8,"","Total does not match Line 1")))</f>
        <v/>
      </c>
      <c r="GZ19" s="632" t="str">
        <f t="shared" ref="GZ19:HA19" si="156">IF(AND(SUM(GZ$8)=0,SUM(GZ11:GZ18)=0),"",IF(SUM(GZ11:GZ18)=0, "", IF(SUM(GZ11:GZ18)=GZ$8,"","Total does not match Line 1")))</f>
        <v/>
      </c>
      <c r="HA19" s="632" t="str">
        <f t="shared" si="156"/>
        <v/>
      </c>
      <c r="HB19" s="632" t="str">
        <f t="shared" ref="HB19" si="157">IF(AND(SUM(HB$8)=0,SUM(HB11:HB18)=0),"",IF(SUM(HB11:HB18)=0, "", IF(SUM(HB11:HB18)=HB$8,"","Total does not match Line 1")))</f>
        <v/>
      </c>
      <c r="HC19" s="632" t="str">
        <f t="shared" ref="HC19" si="158">IF(AND(SUM(HC$8)=0,SUM(HC11:HC18)=0),"",IF(SUM(HC11:HC18)=0, "", IF(SUM(HC11:HC18)=HC$8,"","Total does not match Line 1")))</f>
        <v/>
      </c>
      <c r="HD19" s="632" t="str">
        <f t="shared" ref="HD19" si="159">IF(AND(SUM(HD$8)=0,SUM(HD11:HD18)=0),"",IF(SUM(HD11:HD18)=0, "", IF(SUM(HD11:HD18)=HD$8,"","Total does not match Line 1")))</f>
        <v/>
      </c>
      <c r="HE19" s="632" t="str">
        <f t="shared" ref="HE19:HF19" si="160">IF(AND(SUM(HE$8)=0,SUM(HE11:HE18)=0),"",IF(SUM(HE11:HE18)=0, "", IF(SUM(HE11:HE18)=HE$8,"","Total does not match Line 1")))</f>
        <v/>
      </c>
      <c r="HF19" s="632" t="str">
        <f t="shared" si="160"/>
        <v/>
      </c>
      <c r="HG19" s="632" t="str">
        <f t="shared" ref="HG19" si="161">IF(AND(SUM(HG$8)=0,SUM(HG11:HG18)=0),"",IF(SUM(HG11:HG18)=0, "", IF(SUM(HG11:HG18)=HG$8,"","Total does not match Line 1")))</f>
        <v/>
      </c>
      <c r="HH19" s="632" t="str">
        <f t="shared" ref="HH19" si="162">IF(AND(SUM(HH$8)=0,SUM(HH11:HH18)=0),"",IF(SUM(HH11:HH18)=0, "", IF(SUM(HH11:HH18)=HH$8,"","Total does not match Line 1")))</f>
        <v/>
      </c>
      <c r="HI19" s="632" t="str">
        <f t="shared" ref="HI19" si="163">IF(AND(SUM(HI$8)=0,SUM(HI11:HI18)=0),"",IF(SUM(HI11:HI18)=0, "", IF(SUM(HI11:HI18)=HI$8,"","Total does not match Line 1")))</f>
        <v/>
      </c>
      <c r="HJ19" s="632" t="str">
        <f t="shared" ref="HJ19:HK19" si="164">IF(AND(SUM(HJ$8)=0,SUM(HJ11:HJ18)=0),"",IF(SUM(HJ11:HJ18)=0, "", IF(SUM(HJ11:HJ18)=HJ$8,"","Total does not match Line 1")))</f>
        <v/>
      </c>
      <c r="HK19" s="632" t="str">
        <f t="shared" si="164"/>
        <v/>
      </c>
      <c r="HL19" s="632" t="str">
        <f t="shared" ref="HL19" si="165">IF(AND(SUM(HL$8)=0,SUM(HL11:HL18)=0),"",IF(SUM(HL11:HL18)=0, "", IF(SUM(HL11:HL18)=HL$8,"","Total does not match Line 1")))</f>
        <v/>
      </c>
      <c r="HM19" s="632" t="str">
        <f t="shared" ref="HM19" si="166">IF(AND(SUM(HM$8)=0,SUM(HM11:HM18)=0),"",IF(SUM(HM11:HM18)=0, "", IF(SUM(HM11:HM18)=HM$8,"","Total does not match Line 1")))</f>
        <v/>
      </c>
      <c r="HN19" s="632" t="str">
        <f t="shared" ref="HN19" si="167">IF(AND(SUM(HN$8)=0,SUM(HN11:HN18)=0),"",IF(SUM(HN11:HN18)=0, "", IF(SUM(HN11:HN18)=HN$8,"","Total does not match Line 1")))</f>
        <v/>
      </c>
      <c r="HO19" s="632" t="str">
        <f t="shared" ref="HO19:HP19" si="168">IF(AND(SUM(HO$8)=0,SUM(HO11:HO18)=0),"",IF(SUM(HO11:HO18)=0, "", IF(SUM(HO11:HO18)=HO$8,"","Total does not match Line 1")))</f>
        <v/>
      </c>
      <c r="HP19" s="632" t="str">
        <f t="shared" si="168"/>
        <v/>
      </c>
      <c r="HQ19" s="632" t="str">
        <f t="shared" ref="HQ19" si="169">IF(AND(SUM(HQ$8)=0,SUM(HQ11:HQ18)=0),"",IF(SUM(HQ11:HQ18)=0, "", IF(SUM(HQ11:HQ18)=HQ$8,"","Total does not match Line 1")))</f>
        <v/>
      </c>
      <c r="HR19" s="632" t="str">
        <f t="shared" ref="HR19" si="170">IF(AND(SUM(HR$8)=0,SUM(HR11:HR18)=0),"",IF(SUM(HR11:HR18)=0, "", IF(SUM(HR11:HR18)=HR$8,"","Total does not match Line 1")))</f>
        <v/>
      </c>
      <c r="HS19" s="632" t="str">
        <f t="shared" ref="HS19" si="171">IF(AND(SUM(HS$8)=0,SUM(HS11:HS18)=0),"",IF(SUM(HS11:HS18)=0, "", IF(SUM(HS11:HS18)=HS$8,"","Total does not match Line 1")))</f>
        <v/>
      </c>
      <c r="HT19" s="632" t="str">
        <f t="shared" ref="HT19:HU19" si="172">IF(AND(SUM(HT$8)=0,SUM(HT11:HT18)=0),"",IF(SUM(HT11:HT18)=0, "", IF(SUM(HT11:HT18)=HT$8,"","Total does not match Line 1")))</f>
        <v/>
      </c>
      <c r="HU19" s="632" t="str">
        <f t="shared" si="172"/>
        <v/>
      </c>
      <c r="HV19" s="632" t="str">
        <f t="shared" ref="HV19" si="173">IF(AND(SUM(HV$8)=0,SUM(HV11:HV18)=0),"",IF(SUM(HV11:HV18)=0, "", IF(SUM(HV11:HV18)=HV$8,"","Total does not match Line 1")))</f>
        <v/>
      </c>
      <c r="HW19" s="632" t="str">
        <f t="shared" ref="HW19" si="174">IF(AND(SUM(HW$8)=0,SUM(HW11:HW18)=0),"",IF(SUM(HW11:HW18)=0, "", IF(SUM(HW11:HW18)=HW$8,"","Total does not match Line 1")))</f>
        <v/>
      </c>
      <c r="HX19" s="632" t="str">
        <f t="shared" ref="HX19" si="175">IF(AND(SUM(HX$8)=0,SUM(HX11:HX18)=0),"",IF(SUM(HX11:HX18)=0, "", IF(SUM(HX11:HX18)=HX$8,"","Total does not match Line 1")))</f>
        <v/>
      </c>
      <c r="HY19" s="632" t="str">
        <f t="shared" ref="HY19:HZ19" si="176">IF(AND(SUM(HY$8)=0,SUM(HY11:HY18)=0),"",IF(SUM(HY11:HY18)=0, "", IF(SUM(HY11:HY18)=HY$8,"","Total does not match Line 1")))</f>
        <v/>
      </c>
      <c r="HZ19" s="632" t="str">
        <f t="shared" si="176"/>
        <v/>
      </c>
      <c r="IA19" s="632" t="str">
        <f t="shared" ref="IA19" si="177">IF(AND(SUM(IA$8)=0,SUM(IA11:IA18)=0),"",IF(SUM(IA11:IA18)=0, "", IF(SUM(IA11:IA18)=IA$8,"","Total does not match Line 1")))</f>
        <v/>
      </c>
      <c r="IB19" s="632" t="str">
        <f t="shared" ref="IB19" si="178">IF(AND(SUM(IB$8)=0,SUM(IB11:IB18)=0),"",IF(SUM(IB11:IB18)=0, "", IF(SUM(IB11:IB18)=IB$8,"","Total does not match Line 1")))</f>
        <v/>
      </c>
      <c r="IC19" s="632" t="str">
        <f t="shared" ref="IC19" si="179">IF(AND(SUM(IC$8)=0,SUM(IC11:IC18)=0),"",IF(SUM(IC11:IC18)=0, "", IF(SUM(IC11:IC18)=IC$8,"","Total does not match Line 1")))</f>
        <v/>
      </c>
      <c r="ID19" s="632" t="str">
        <f t="shared" ref="ID19:IE19" si="180">IF(AND(SUM(ID$8)=0,SUM(ID11:ID18)=0),"",IF(SUM(ID11:ID18)=0, "", IF(SUM(ID11:ID18)=ID$8,"","Total does not match Line 1")))</f>
        <v/>
      </c>
      <c r="IE19" s="632" t="str">
        <f t="shared" si="180"/>
        <v/>
      </c>
      <c r="IF19" s="632" t="str">
        <f t="shared" ref="IF19" si="181">IF(AND(SUM(IF$8)=0,SUM(IF11:IF18)=0),"",IF(SUM(IF11:IF18)=0, "", IF(SUM(IF11:IF18)=IF$8,"","Total does not match Line 1")))</f>
        <v/>
      </c>
      <c r="IG19" s="632" t="str">
        <f t="shared" ref="IG19" si="182">IF(AND(SUM(IG$8)=0,SUM(IG11:IG18)=0),"",IF(SUM(IG11:IG18)=0, "", IF(SUM(IG11:IG18)=IG$8,"","Total does not match Line 1")))</f>
        <v/>
      </c>
      <c r="IH19" s="632" t="str">
        <f t="shared" ref="IH19" si="183">IF(AND(SUM(IH$8)=0,SUM(IH11:IH18)=0),"",IF(SUM(IH11:IH18)=0, "", IF(SUM(IH11:IH18)=IH$8,"","Total does not match Line 1")))</f>
        <v/>
      </c>
      <c r="II19" s="632" t="str">
        <f t="shared" ref="II19:IJ19" si="184">IF(AND(SUM(II$8)=0,SUM(II11:II18)=0),"",IF(SUM(II11:II18)=0, "", IF(SUM(II11:II18)=II$8,"","Total does not match Line 1")))</f>
        <v/>
      </c>
      <c r="IJ19" s="632" t="str">
        <f t="shared" si="184"/>
        <v/>
      </c>
      <c r="IK19" s="632" t="str">
        <f t="shared" ref="IK19" si="185">IF(AND(SUM(IK$8)=0,SUM(IK11:IK18)=0),"",IF(SUM(IK11:IK18)=0, "", IF(SUM(IK11:IK18)=IK$8,"","Total does not match Line 1")))</f>
        <v/>
      </c>
      <c r="IL19" s="632" t="str">
        <f t="shared" ref="IL19" si="186">IF(AND(SUM(IL$8)=0,SUM(IL11:IL18)=0),"",IF(SUM(IL11:IL18)=0, "", IF(SUM(IL11:IL18)=IL$8,"","Total does not match Line 1")))</f>
        <v/>
      </c>
      <c r="IM19" s="632" t="str">
        <f t="shared" ref="IM19" si="187">IF(AND(SUM(IM$8)=0,SUM(IM11:IM18)=0),"",IF(SUM(IM11:IM18)=0, "", IF(SUM(IM11:IM18)=IM$8,"","Total does not match Line 1")))</f>
        <v/>
      </c>
      <c r="IN19" s="632" t="str">
        <f t="shared" ref="IN19:IO19" si="188">IF(AND(SUM(IN$8)=0,SUM(IN11:IN18)=0),"",IF(SUM(IN11:IN18)=0, "", IF(SUM(IN11:IN18)=IN$8,"","Total does not match Line 1")))</f>
        <v/>
      </c>
      <c r="IO19" s="632" t="str">
        <f t="shared" si="188"/>
        <v/>
      </c>
      <c r="IP19" s="632" t="str">
        <f t="shared" ref="IP19" si="189">IF(AND(SUM(IP$8)=0,SUM(IP11:IP18)=0),"",IF(SUM(IP11:IP18)=0, "", IF(SUM(IP11:IP18)=IP$8,"","Total does not match Line 1")))</f>
        <v/>
      </c>
      <c r="IQ19" s="632" t="str">
        <f t="shared" ref="IQ19" si="190">IF(AND(SUM(IQ$8)=0,SUM(IQ11:IQ18)=0),"",IF(SUM(IQ11:IQ18)=0, "", IF(SUM(IQ11:IQ18)=IQ$8,"","Total does not match Line 1")))</f>
        <v/>
      </c>
      <c r="IR19" s="632" t="str">
        <f t="shared" ref="IR19" si="191">IF(AND(SUM(IR$8)=0,SUM(IR11:IR18)=0),"",IF(SUM(IR11:IR18)=0, "", IF(SUM(IR11:IR18)=IR$8,"","Total does not match Line 1")))</f>
        <v/>
      </c>
      <c r="IS19" s="632" t="str">
        <f t="shared" ref="IS19:IT19" si="192">IF(AND(SUM(IS$8)=0,SUM(IS11:IS18)=0),"",IF(SUM(IS11:IS18)=0, "", IF(SUM(IS11:IS18)=IS$8,"","Total does not match Line 1")))</f>
        <v/>
      </c>
      <c r="IT19" s="632" t="str">
        <f t="shared" si="192"/>
        <v/>
      </c>
      <c r="IU19" s="632" t="str">
        <f t="shared" ref="IU19" si="193">IF(AND(SUM(IU$8)=0,SUM(IU11:IU18)=0),"",IF(SUM(IU11:IU18)=0, "", IF(SUM(IU11:IU18)=IU$8,"","Total does not match Line 1")))</f>
        <v/>
      </c>
      <c r="IV19" s="632" t="str">
        <f t="shared" ref="IV19" si="194">IF(AND(SUM(IV$8)=0,SUM(IV11:IV18)=0),"",IF(SUM(IV11:IV18)=0, "", IF(SUM(IV11:IV18)=IV$8,"","Total does not match Line 1")))</f>
        <v/>
      </c>
      <c r="IW19" s="632" t="str">
        <f t="shared" ref="IW19" si="195">IF(AND(SUM(IW$8)=0,SUM(IW11:IW18)=0),"",IF(SUM(IW11:IW18)=0, "", IF(SUM(IW11:IW18)=IW$8,"","Total does not match Line 1")))</f>
        <v/>
      </c>
      <c r="IX19" s="632" t="str">
        <f t="shared" ref="IX19" si="196">IF(AND(SUM(IX$8)=0,SUM(IX11:IX18)=0),"",IF(SUM(IX11:IX18)=0, "", IF(SUM(IX11:IX18)=IX$8,"","Total does not match Line 1")))</f>
        <v/>
      </c>
      <c r="IY19" s="5"/>
      <c r="IZ19" s="5"/>
    </row>
    <row r="20" spans="1:260" x14ac:dyDescent="0.25">
      <c r="A20" s="140">
        <v>11</v>
      </c>
      <c r="B20" s="197" t="s">
        <v>640</v>
      </c>
      <c r="C20" s="324"/>
      <c r="D20" s="327">
        <v>4</v>
      </c>
      <c r="E20" s="327">
        <v>2</v>
      </c>
      <c r="F20" s="327"/>
      <c r="G20" s="325"/>
      <c r="H20" s="409"/>
      <c r="I20" s="556"/>
      <c r="J20" s="599"/>
      <c r="K20" s="599"/>
      <c r="L20" s="599"/>
      <c r="M20" s="557"/>
      <c r="N20" s="600"/>
      <c r="O20" s="600"/>
      <c r="P20" s="600"/>
      <c r="Q20" s="600"/>
      <c r="R20" s="547"/>
      <c r="S20" s="600"/>
      <c r="T20" s="600"/>
      <c r="U20" s="600"/>
      <c r="V20" s="600"/>
      <c r="W20" s="547"/>
      <c r="X20" s="600"/>
      <c r="Y20" s="600"/>
      <c r="Z20" s="600"/>
      <c r="AA20" s="600"/>
      <c r="AB20" s="547"/>
      <c r="AC20" s="600"/>
      <c r="AD20" s="600"/>
      <c r="AE20" s="600"/>
      <c r="AF20" s="600"/>
      <c r="AG20" s="547"/>
      <c r="AH20" s="600"/>
      <c r="AI20" s="600"/>
      <c r="AJ20" s="600"/>
      <c r="AK20" s="600"/>
      <c r="AL20" s="547"/>
      <c r="AM20" s="600"/>
      <c r="AN20" s="600"/>
      <c r="AO20" s="600"/>
      <c r="AP20" s="600"/>
      <c r="AQ20" s="547"/>
      <c r="AR20" s="600"/>
      <c r="AS20" s="600"/>
      <c r="AT20" s="600"/>
      <c r="AU20" s="600"/>
      <c r="AV20" s="547"/>
      <c r="AW20" s="600"/>
      <c r="AX20" s="600"/>
      <c r="AY20" s="600"/>
      <c r="AZ20" s="600"/>
      <c r="BA20" s="547"/>
      <c r="BB20" s="600"/>
      <c r="BC20" s="600"/>
      <c r="BD20" s="600"/>
      <c r="BE20" s="600"/>
      <c r="BF20" s="547"/>
      <c r="BG20" s="600"/>
      <c r="BH20" s="600"/>
      <c r="BI20" s="600"/>
      <c r="BJ20" s="600"/>
      <c r="BK20" s="547"/>
      <c r="BL20" s="600"/>
      <c r="BM20" s="600"/>
      <c r="BN20" s="600"/>
      <c r="BO20" s="600"/>
      <c r="BP20" s="547"/>
      <c r="BQ20" s="600"/>
      <c r="BR20" s="600"/>
      <c r="BS20" s="600"/>
      <c r="BT20" s="600"/>
      <c r="BU20" s="547"/>
      <c r="BV20" s="600"/>
      <c r="BW20" s="600"/>
      <c r="BX20" s="600"/>
      <c r="BY20" s="600"/>
      <c r="BZ20" s="547"/>
      <c r="CA20" s="600"/>
      <c r="CB20" s="600"/>
      <c r="CC20" s="600"/>
      <c r="CD20" s="600"/>
      <c r="CE20" s="547"/>
      <c r="CF20" s="600"/>
      <c r="CG20" s="600"/>
      <c r="CH20" s="600"/>
      <c r="CI20" s="600"/>
      <c r="CJ20" s="547"/>
      <c r="CK20" s="600"/>
      <c r="CL20" s="600"/>
      <c r="CM20" s="600"/>
      <c r="CN20" s="600"/>
      <c r="CO20" s="547"/>
      <c r="CP20" s="600"/>
      <c r="CQ20" s="600"/>
      <c r="CR20" s="600"/>
      <c r="CS20" s="600"/>
      <c r="CT20" s="547"/>
      <c r="CU20" s="600"/>
      <c r="CV20" s="600"/>
      <c r="CW20" s="600"/>
      <c r="CX20" s="600"/>
      <c r="CY20" s="547"/>
      <c r="CZ20" s="600"/>
      <c r="DA20" s="600"/>
      <c r="DB20" s="600"/>
      <c r="DC20" s="600"/>
      <c r="DD20" s="547"/>
      <c r="DE20" s="600"/>
      <c r="DF20" s="600"/>
      <c r="DG20" s="600"/>
      <c r="DH20" s="600"/>
      <c r="DI20" s="547"/>
      <c r="DJ20" s="600"/>
      <c r="DK20" s="600"/>
      <c r="DL20" s="600"/>
      <c r="DM20" s="600"/>
      <c r="DN20" s="547"/>
      <c r="DO20" s="600"/>
      <c r="DP20" s="600"/>
      <c r="DQ20" s="600"/>
      <c r="DR20" s="600"/>
      <c r="DS20" s="547"/>
      <c r="DT20" s="600"/>
      <c r="DU20" s="600"/>
      <c r="DV20" s="600"/>
      <c r="DW20" s="600"/>
      <c r="DX20" s="547"/>
      <c r="DY20" s="600"/>
      <c r="DZ20" s="600"/>
      <c r="EA20" s="600"/>
      <c r="EB20" s="600"/>
      <c r="EC20" s="547"/>
      <c r="ED20" s="600"/>
      <c r="EE20" s="600"/>
      <c r="EF20" s="600"/>
      <c r="EG20" s="600"/>
      <c r="EH20" s="547"/>
      <c r="EI20" s="600"/>
      <c r="EJ20" s="600"/>
      <c r="EK20" s="600"/>
      <c r="EL20" s="600"/>
      <c r="EM20" s="547"/>
      <c r="EN20" s="600"/>
      <c r="EO20" s="600"/>
      <c r="EP20" s="600"/>
      <c r="EQ20" s="600"/>
      <c r="ER20" s="547"/>
      <c r="ES20" s="600"/>
      <c r="ET20" s="600"/>
      <c r="EU20" s="600"/>
      <c r="EV20" s="600"/>
      <c r="EW20" s="547"/>
      <c r="EX20" s="600"/>
      <c r="EY20" s="600"/>
      <c r="EZ20" s="600"/>
      <c r="FA20" s="600"/>
      <c r="FB20" s="547"/>
      <c r="FC20" s="600"/>
      <c r="FD20" s="600"/>
      <c r="FE20" s="600"/>
      <c r="FF20" s="600"/>
      <c r="FG20" s="547"/>
      <c r="FH20" s="600"/>
      <c r="FI20" s="600"/>
      <c r="FJ20" s="600"/>
      <c r="FK20" s="600"/>
      <c r="FL20" s="547"/>
      <c r="FM20" s="600"/>
      <c r="FN20" s="600"/>
      <c r="FO20" s="600"/>
      <c r="FP20" s="600"/>
      <c r="FQ20" s="547"/>
      <c r="FR20" s="600"/>
      <c r="FS20" s="600"/>
      <c r="FT20" s="600"/>
      <c r="FU20" s="600"/>
      <c r="FV20" s="547"/>
      <c r="FW20" s="600"/>
      <c r="FX20" s="600"/>
      <c r="FY20" s="600"/>
      <c r="FZ20" s="600"/>
      <c r="GA20" s="547"/>
      <c r="GB20" s="600"/>
      <c r="GC20" s="600"/>
      <c r="GD20" s="600"/>
      <c r="GE20" s="600"/>
      <c r="GF20" s="547"/>
      <c r="GG20" s="600"/>
      <c r="GH20" s="600"/>
      <c r="GI20" s="600"/>
      <c r="GJ20" s="600"/>
      <c r="GK20" s="547"/>
      <c r="GL20" s="600"/>
      <c r="GM20" s="600"/>
      <c r="GN20" s="600"/>
      <c r="GO20" s="600"/>
      <c r="GP20" s="547"/>
      <c r="GQ20" s="600"/>
      <c r="GR20" s="600"/>
      <c r="GS20" s="600"/>
      <c r="GT20" s="600"/>
      <c r="GU20" s="547"/>
      <c r="GV20" s="600"/>
      <c r="GW20" s="600"/>
      <c r="GX20" s="600"/>
      <c r="GY20" s="600"/>
      <c r="GZ20" s="547"/>
      <c r="HA20" s="600"/>
      <c r="HB20" s="600"/>
      <c r="HC20" s="600"/>
      <c r="HD20" s="600"/>
      <c r="HE20" s="547"/>
      <c r="HF20" s="600"/>
      <c r="HG20" s="600"/>
      <c r="HH20" s="600"/>
      <c r="HI20" s="600"/>
      <c r="HJ20" s="547"/>
      <c r="HK20" s="600"/>
      <c r="HL20" s="600"/>
      <c r="HM20" s="600"/>
      <c r="HN20" s="600"/>
      <c r="HO20" s="547"/>
      <c r="HP20" s="600"/>
      <c r="HQ20" s="600"/>
      <c r="HR20" s="600"/>
      <c r="HS20" s="600"/>
      <c r="HT20" s="547"/>
      <c r="HU20" s="600"/>
      <c r="HV20" s="600"/>
      <c r="HW20" s="600"/>
      <c r="HX20" s="600"/>
      <c r="HY20" s="547"/>
      <c r="HZ20" s="600"/>
      <c r="IA20" s="600"/>
      <c r="IB20" s="600"/>
      <c r="IC20" s="600"/>
      <c r="ID20" s="547"/>
      <c r="IE20" s="600"/>
      <c r="IF20" s="600"/>
      <c r="IG20" s="600"/>
      <c r="IH20" s="600"/>
      <c r="II20" s="547"/>
      <c r="IJ20" s="600"/>
      <c r="IK20" s="600"/>
      <c r="IL20" s="600"/>
      <c r="IM20" s="600"/>
      <c r="IN20" s="547"/>
      <c r="IO20" s="600"/>
      <c r="IP20" s="600"/>
      <c r="IQ20" s="600"/>
      <c r="IR20" s="600"/>
      <c r="IS20" s="547"/>
      <c r="IT20" s="600"/>
      <c r="IU20" s="600"/>
      <c r="IV20" s="600"/>
      <c r="IW20" s="600"/>
      <c r="IX20" s="547"/>
      <c r="IY20" s="5"/>
      <c r="IZ20" s="5"/>
    </row>
    <row r="21" spans="1:260" x14ac:dyDescent="0.25">
      <c r="A21" s="140">
        <v>12</v>
      </c>
      <c r="B21" s="197" t="s">
        <v>639</v>
      </c>
      <c r="C21" s="324"/>
      <c r="D21" s="327"/>
      <c r="E21" s="327">
        <v>5</v>
      </c>
      <c r="F21" s="327"/>
      <c r="G21" s="325"/>
      <c r="H21" s="409"/>
      <c r="I21" s="556"/>
      <c r="J21" s="599"/>
      <c r="K21" s="599"/>
      <c r="L21" s="599"/>
      <c r="M21" s="557"/>
      <c r="N21" s="600"/>
      <c r="O21" s="600"/>
      <c r="P21" s="600"/>
      <c r="Q21" s="600"/>
      <c r="R21" s="547"/>
      <c r="S21" s="600"/>
      <c r="T21" s="600"/>
      <c r="U21" s="600"/>
      <c r="V21" s="600"/>
      <c r="W21" s="547"/>
      <c r="X21" s="600"/>
      <c r="Y21" s="600"/>
      <c r="Z21" s="600"/>
      <c r="AA21" s="600"/>
      <c r="AB21" s="547"/>
      <c r="AC21" s="600"/>
      <c r="AD21" s="600"/>
      <c r="AE21" s="600"/>
      <c r="AF21" s="600"/>
      <c r="AG21" s="547"/>
      <c r="AH21" s="600"/>
      <c r="AI21" s="600"/>
      <c r="AJ21" s="600"/>
      <c r="AK21" s="600"/>
      <c r="AL21" s="547"/>
      <c r="AM21" s="600"/>
      <c r="AN21" s="600"/>
      <c r="AO21" s="600"/>
      <c r="AP21" s="600"/>
      <c r="AQ21" s="547"/>
      <c r="AR21" s="600"/>
      <c r="AS21" s="600"/>
      <c r="AT21" s="600"/>
      <c r="AU21" s="600"/>
      <c r="AV21" s="547"/>
      <c r="AW21" s="600"/>
      <c r="AX21" s="600"/>
      <c r="AY21" s="600"/>
      <c r="AZ21" s="600"/>
      <c r="BA21" s="547"/>
      <c r="BB21" s="600"/>
      <c r="BC21" s="600"/>
      <c r="BD21" s="600"/>
      <c r="BE21" s="600"/>
      <c r="BF21" s="547"/>
      <c r="BG21" s="600"/>
      <c r="BH21" s="600"/>
      <c r="BI21" s="600"/>
      <c r="BJ21" s="600"/>
      <c r="BK21" s="547"/>
      <c r="BL21" s="600"/>
      <c r="BM21" s="600"/>
      <c r="BN21" s="600"/>
      <c r="BO21" s="600"/>
      <c r="BP21" s="547"/>
      <c r="BQ21" s="600"/>
      <c r="BR21" s="600"/>
      <c r="BS21" s="600"/>
      <c r="BT21" s="600"/>
      <c r="BU21" s="547"/>
      <c r="BV21" s="600"/>
      <c r="BW21" s="600"/>
      <c r="BX21" s="600"/>
      <c r="BY21" s="600"/>
      <c r="BZ21" s="547"/>
      <c r="CA21" s="600"/>
      <c r="CB21" s="600"/>
      <c r="CC21" s="600"/>
      <c r="CD21" s="600"/>
      <c r="CE21" s="547"/>
      <c r="CF21" s="600"/>
      <c r="CG21" s="600"/>
      <c r="CH21" s="600"/>
      <c r="CI21" s="600"/>
      <c r="CJ21" s="547"/>
      <c r="CK21" s="600"/>
      <c r="CL21" s="600"/>
      <c r="CM21" s="600"/>
      <c r="CN21" s="600"/>
      <c r="CO21" s="547"/>
      <c r="CP21" s="600"/>
      <c r="CQ21" s="600"/>
      <c r="CR21" s="600"/>
      <c r="CS21" s="600"/>
      <c r="CT21" s="547"/>
      <c r="CU21" s="600"/>
      <c r="CV21" s="600"/>
      <c r="CW21" s="600"/>
      <c r="CX21" s="600"/>
      <c r="CY21" s="547"/>
      <c r="CZ21" s="600"/>
      <c r="DA21" s="600"/>
      <c r="DB21" s="600"/>
      <c r="DC21" s="600"/>
      <c r="DD21" s="547"/>
      <c r="DE21" s="600"/>
      <c r="DF21" s="600"/>
      <c r="DG21" s="600"/>
      <c r="DH21" s="600"/>
      <c r="DI21" s="547"/>
      <c r="DJ21" s="600"/>
      <c r="DK21" s="600"/>
      <c r="DL21" s="600"/>
      <c r="DM21" s="600"/>
      <c r="DN21" s="547"/>
      <c r="DO21" s="600"/>
      <c r="DP21" s="600"/>
      <c r="DQ21" s="600"/>
      <c r="DR21" s="600"/>
      <c r="DS21" s="547"/>
      <c r="DT21" s="600"/>
      <c r="DU21" s="600"/>
      <c r="DV21" s="600"/>
      <c r="DW21" s="600"/>
      <c r="DX21" s="547"/>
      <c r="DY21" s="600"/>
      <c r="DZ21" s="600"/>
      <c r="EA21" s="600"/>
      <c r="EB21" s="600"/>
      <c r="EC21" s="547"/>
      <c r="ED21" s="600"/>
      <c r="EE21" s="600"/>
      <c r="EF21" s="600"/>
      <c r="EG21" s="600"/>
      <c r="EH21" s="547"/>
      <c r="EI21" s="600"/>
      <c r="EJ21" s="600"/>
      <c r="EK21" s="600"/>
      <c r="EL21" s="600"/>
      <c r="EM21" s="547"/>
      <c r="EN21" s="600"/>
      <c r="EO21" s="600"/>
      <c r="EP21" s="600"/>
      <c r="EQ21" s="600"/>
      <c r="ER21" s="547"/>
      <c r="ES21" s="600"/>
      <c r="ET21" s="600"/>
      <c r="EU21" s="600"/>
      <c r="EV21" s="600"/>
      <c r="EW21" s="547"/>
      <c r="EX21" s="600"/>
      <c r="EY21" s="600"/>
      <c r="EZ21" s="600"/>
      <c r="FA21" s="600"/>
      <c r="FB21" s="547"/>
      <c r="FC21" s="600"/>
      <c r="FD21" s="600"/>
      <c r="FE21" s="600"/>
      <c r="FF21" s="600"/>
      <c r="FG21" s="547"/>
      <c r="FH21" s="600"/>
      <c r="FI21" s="600"/>
      <c r="FJ21" s="600"/>
      <c r="FK21" s="600"/>
      <c r="FL21" s="547"/>
      <c r="FM21" s="600"/>
      <c r="FN21" s="600"/>
      <c r="FO21" s="600"/>
      <c r="FP21" s="600"/>
      <c r="FQ21" s="547"/>
      <c r="FR21" s="600"/>
      <c r="FS21" s="600"/>
      <c r="FT21" s="600"/>
      <c r="FU21" s="600"/>
      <c r="FV21" s="547"/>
      <c r="FW21" s="600"/>
      <c r="FX21" s="600"/>
      <c r="FY21" s="600"/>
      <c r="FZ21" s="600"/>
      <c r="GA21" s="547"/>
      <c r="GB21" s="600"/>
      <c r="GC21" s="600"/>
      <c r="GD21" s="600"/>
      <c r="GE21" s="600"/>
      <c r="GF21" s="547"/>
      <c r="GG21" s="600"/>
      <c r="GH21" s="600"/>
      <c r="GI21" s="600"/>
      <c r="GJ21" s="600"/>
      <c r="GK21" s="547"/>
      <c r="GL21" s="600"/>
      <c r="GM21" s="600"/>
      <c r="GN21" s="600"/>
      <c r="GO21" s="600"/>
      <c r="GP21" s="547"/>
      <c r="GQ21" s="600"/>
      <c r="GR21" s="600"/>
      <c r="GS21" s="600"/>
      <c r="GT21" s="600"/>
      <c r="GU21" s="547"/>
      <c r="GV21" s="600"/>
      <c r="GW21" s="600"/>
      <c r="GX21" s="600"/>
      <c r="GY21" s="600"/>
      <c r="GZ21" s="547"/>
      <c r="HA21" s="600"/>
      <c r="HB21" s="600"/>
      <c r="HC21" s="600"/>
      <c r="HD21" s="600"/>
      <c r="HE21" s="547"/>
      <c r="HF21" s="600"/>
      <c r="HG21" s="600"/>
      <c r="HH21" s="600"/>
      <c r="HI21" s="600"/>
      <c r="HJ21" s="547"/>
      <c r="HK21" s="600"/>
      <c r="HL21" s="600"/>
      <c r="HM21" s="600"/>
      <c r="HN21" s="600"/>
      <c r="HO21" s="547"/>
      <c r="HP21" s="600"/>
      <c r="HQ21" s="600"/>
      <c r="HR21" s="600"/>
      <c r="HS21" s="600"/>
      <c r="HT21" s="547"/>
      <c r="HU21" s="600"/>
      <c r="HV21" s="600"/>
      <c r="HW21" s="600"/>
      <c r="HX21" s="600"/>
      <c r="HY21" s="547"/>
      <c r="HZ21" s="600"/>
      <c r="IA21" s="600"/>
      <c r="IB21" s="600"/>
      <c r="IC21" s="600"/>
      <c r="ID21" s="547"/>
      <c r="IE21" s="600"/>
      <c r="IF21" s="600"/>
      <c r="IG21" s="600"/>
      <c r="IH21" s="600"/>
      <c r="II21" s="547"/>
      <c r="IJ21" s="600"/>
      <c r="IK21" s="600"/>
      <c r="IL21" s="600"/>
      <c r="IM21" s="600"/>
      <c r="IN21" s="547"/>
      <c r="IO21" s="600"/>
      <c r="IP21" s="600"/>
      <c r="IQ21" s="600"/>
      <c r="IR21" s="600"/>
      <c r="IS21" s="547"/>
      <c r="IT21" s="600"/>
      <c r="IU21" s="600"/>
      <c r="IV21" s="600"/>
      <c r="IW21" s="600"/>
      <c r="IX21" s="547"/>
      <c r="IY21" s="5"/>
      <c r="IZ21" s="5"/>
    </row>
    <row r="22" spans="1:260" x14ac:dyDescent="0.25">
      <c r="A22" s="140">
        <v>13</v>
      </c>
      <c r="B22" s="197" t="s">
        <v>77</v>
      </c>
      <c r="C22" s="324"/>
      <c r="D22" s="327">
        <v>5</v>
      </c>
      <c r="E22" s="327">
        <v>1</v>
      </c>
      <c r="F22" s="327"/>
      <c r="G22" s="325"/>
      <c r="H22" s="409"/>
      <c r="I22" s="556"/>
      <c r="J22" s="599"/>
      <c r="K22" s="599"/>
      <c r="L22" s="599"/>
      <c r="M22" s="557"/>
      <c r="N22" s="600"/>
      <c r="O22" s="600"/>
      <c r="P22" s="600"/>
      <c r="Q22" s="600"/>
      <c r="R22" s="547"/>
      <c r="S22" s="600"/>
      <c r="T22" s="600"/>
      <c r="U22" s="600"/>
      <c r="V22" s="600"/>
      <c r="W22" s="547"/>
      <c r="X22" s="600"/>
      <c r="Y22" s="600"/>
      <c r="Z22" s="600"/>
      <c r="AA22" s="600"/>
      <c r="AB22" s="547"/>
      <c r="AC22" s="600"/>
      <c r="AD22" s="600"/>
      <c r="AE22" s="600"/>
      <c r="AF22" s="600"/>
      <c r="AG22" s="547"/>
      <c r="AH22" s="600"/>
      <c r="AI22" s="600"/>
      <c r="AJ22" s="600"/>
      <c r="AK22" s="600"/>
      <c r="AL22" s="547"/>
      <c r="AM22" s="600"/>
      <c r="AN22" s="600"/>
      <c r="AO22" s="600"/>
      <c r="AP22" s="600"/>
      <c r="AQ22" s="547"/>
      <c r="AR22" s="600"/>
      <c r="AS22" s="600"/>
      <c r="AT22" s="600"/>
      <c r="AU22" s="600"/>
      <c r="AV22" s="547"/>
      <c r="AW22" s="600"/>
      <c r="AX22" s="600"/>
      <c r="AY22" s="600"/>
      <c r="AZ22" s="600"/>
      <c r="BA22" s="547"/>
      <c r="BB22" s="600"/>
      <c r="BC22" s="600"/>
      <c r="BD22" s="600"/>
      <c r="BE22" s="600"/>
      <c r="BF22" s="547"/>
      <c r="BG22" s="600"/>
      <c r="BH22" s="600"/>
      <c r="BI22" s="600"/>
      <c r="BJ22" s="600"/>
      <c r="BK22" s="547"/>
      <c r="BL22" s="600"/>
      <c r="BM22" s="600"/>
      <c r="BN22" s="600"/>
      <c r="BO22" s="600"/>
      <c r="BP22" s="547"/>
      <c r="BQ22" s="600"/>
      <c r="BR22" s="600"/>
      <c r="BS22" s="600"/>
      <c r="BT22" s="600"/>
      <c r="BU22" s="547"/>
      <c r="BV22" s="600"/>
      <c r="BW22" s="600"/>
      <c r="BX22" s="600"/>
      <c r="BY22" s="600"/>
      <c r="BZ22" s="547"/>
      <c r="CA22" s="600"/>
      <c r="CB22" s="600"/>
      <c r="CC22" s="600"/>
      <c r="CD22" s="600"/>
      <c r="CE22" s="547"/>
      <c r="CF22" s="600"/>
      <c r="CG22" s="600"/>
      <c r="CH22" s="600"/>
      <c r="CI22" s="600"/>
      <c r="CJ22" s="547"/>
      <c r="CK22" s="600"/>
      <c r="CL22" s="600"/>
      <c r="CM22" s="600"/>
      <c r="CN22" s="600"/>
      <c r="CO22" s="547"/>
      <c r="CP22" s="600"/>
      <c r="CQ22" s="600"/>
      <c r="CR22" s="600"/>
      <c r="CS22" s="600"/>
      <c r="CT22" s="547"/>
      <c r="CU22" s="600"/>
      <c r="CV22" s="600"/>
      <c r="CW22" s="600"/>
      <c r="CX22" s="600"/>
      <c r="CY22" s="547"/>
      <c r="CZ22" s="600"/>
      <c r="DA22" s="600"/>
      <c r="DB22" s="600"/>
      <c r="DC22" s="600"/>
      <c r="DD22" s="547"/>
      <c r="DE22" s="600"/>
      <c r="DF22" s="600"/>
      <c r="DG22" s="600"/>
      <c r="DH22" s="600"/>
      <c r="DI22" s="547"/>
      <c r="DJ22" s="600"/>
      <c r="DK22" s="600"/>
      <c r="DL22" s="600"/>
      <c r="DM22" s="600"/>
      <c r="DN22" s="547"/>
      <c r="DO22" s="600"/>
      <c r="DP22" s="600"/>
      <c r="DQ22" s="600"/>
      <c r="DR22" s="600"/>
      <c r="DS22" s="547"/>
      <c r="DT22" s="600"/>
      <c r="DU22" s="600"/>
      <c r="DV22" s="600"/>
      <c r="DW22" s="600"/>
      <c r="DX22" s="547"/>
      <c r="DY22" s="600"/>
      <c r="DZ22" s="600"/>
      <c r="EA22" s="600"/>
      <c r="EB22" s="600"/>
      <c r="EC22" s="547"/>
      <c r="ED22" s="600"/>
      <c r="EE22" s="600"/>
      <c r="EF22" s="600"/>
      <c r="EG22" s="600"/>
      <c r="EH22" s="547"/>
      <c r="EI22" s="600"/>
      <c r="EJ22" s="600"/>
      <c r="EK22" s="600"/>
      <c r="EL22" s="600"/>
      <c r="EM22" s="547"/>
      <c r="EN22" s="600"/>
      <c r="EO22" s="600"/>
      <c r="EP22" s="600"/>
      <c r="EQ22" s="600"/>
      <c r="ER22" s="547"/>
      <c r="ES22" s="600"/>
      <c r="ET22" s="600"/>
      <c r="EU22" s="600"/>
      <c r="EV22" s="600"/>
      <c r="EW22" s="547"/>
      <c r="EX22" s="600"/>
      <c r="EY22" s="600"/>
      <c r="EZ22" s="600"/>
      <c r="FA22" s="600"/>
      <c r="FB22" s="547"/>
      <c r="FC22" s="600"/>
      <c r="FD22" s="600"/>
      <c r="FE22" s="600"/>
      <c r="FF22" s="600"/>
      <c r="FG22" s="547"/>
      <c r="FH22" s="600"/>
      <c r="FI22" s="600"/>
      <c r="FJ22" s="600"/>
      <c r="FK22" s="600"/>
      <c r="FL22" s="547"/>
      <c r="FM22" s="600"/>
      <c r="FN22" s="600"/>
      <c r="FO22" s="600"/>
      <c r="FP22" s="600"/>
      <c r="FQ22" s="547"/>
      <c r="FR22" s="600"/>
      <c r="FS22" s="600"/>
      <c r="FT22" s="600"/>
      <c r="FU22" s="600"/>
      <c r="FV22" s="547"/>
      <c r="FW22" s="600"/>
      <c r="FX22" s="600"/>
      <c r="FY22" s="600"/>
      <c r="FZ22" s="600"/>
      <c r="GA22" s="547"/>
      <c r="GB22" s="600"/>
      <c r="GC22" s="600"/>
      <c r="GD22" s="600"/>
      <c r="GE22" s="600"/>
      <c r="GF22" s="547"/>
      <c r="GG22" s="600"/>
      <c r="GH22" s="600"/>
      <c r="GI22" s="600"/>
      <c r="GJ22" s="600"/>
      <c r="GK22" s="547"/>
      <c r="GL22" s="600"/>
      <c r="GM22" s="600"/>
      <c r="GN22" s="600"/>
      <c r="GO22" s="600"/>
      <c r="GP22" s="547"/>
      <c r="GQ22" s="600"/>
      <c r="GR22" s="600"/>
      <c r="GS22" s="600"/>
      <c r="GT22" s="600"/>
      <c r="GU22" s="547"/>
      <c r="GV22" s="600"/>
      <c r="GW22" s="600"/>
      <c r="GX22" s="600"/>
      <c r="GY22" s="600"/>
      <c r="GZ22" s="547"/>
      <c r="HA22" s="600"/>
      <c r="HB22" s="600"/>
      <c r="HC22" s="600"/>
      <c r="HD22" s="600"/>
      <c r="HE22" s="547"/>
      <c r="HF22" s="600"/>
      <c r="HG22" s="600"/>
      <c r="HH22" s="600"/>
      <c r="HI22" s="600"/>
      <c r="HJ22" s="547"/>
      <c r="HK22" s="600"/>
      <c r="HL22" s="600"/>
      <c r="HM22" s="600"/>
      <c r="HN22" s="600"/>
      <c r="HO22" s="547"/>
      <c r="HP22" s="600"/>
      <c r="HQ22" s="600"/>
      <c r="HR22" s="600"/>
      <c r="HS22" s="600"/>
      <c r="HT22" s="547"/>
      <c r="HU22" s="600"/>
      <c r="HV22" s="600"/>
      <c r="HW22" s="600"/>
      <c r="HX22" s="600"/>
      <c r="HY22" s="547"/>
      <c r="HZ22" s="600"/>
      <c r="IA22" s="600"/>
      <c r="IB22" s="600"/>
      <c r="IC22" s="600"/>
      <c r="ID22" s="547"/>
      <c r="IE22" s="600"/>
      <c r="IF22" s="600"/>
      <c r="IG22" s="600"/>
      <c r="IH22" s="600"/>
      <c r="II22" s="547"/>
      <c r="IJ22" s="600"/>
      <c r="IK22" s="600"/>
      <c r="IL22" s="600"/>
      <c r="IM22" s="600"/>
      <c r="IN22" s="547"/>
      <c r="IO22" s="600"/>
      <c r="IP22" s="600"/>
      <c r="IQ22" s="600"/>
      <c r="IR22" s="600"/>
      <c r="IS22" s="547"/>
      <c r="IT22" s="600"/>
      <c r="IU22" s="600"/>
      <c r="IV22" s="600"/>
      <c r="IW22" s="600"/>
      <c r="IX22" s="547"/>
      <c r="IY22" s="5"/>
      <c r="IZ22" s="5"/>
    </row>
    <row r="23" spans="1:260" x14ac:dyDescent="0.25">
      <c r="A23" s="141">
        <v>14</v>
      </c>
      <c r="B23" s="199" t="s">
        <v>638</v>
      </c>
      <c r="C23" s="496">
        <v>1</v>
      </c>
      <c r="D23" s="497">
        <v>2</v>
      </c>
      <c r="E23" s="497"/>
      <c r="F23" s="497">
        <v>1</v>
      </c>
      <c r="G23" s="498"/>
      <c r="H23" s="409"/>
      <c r="I23" s="553"/>
      <c r="J23" s="601"/>
      <c r="K23" s="601"/>
      <c r="L23" s="601"/>
      <c r="M23" s="554"/>
      <c r="N23" s="600"/>
      <c r="O23" s="600"/>
      <c r="P23" s="600"/>
      <c r="Q23" s="600"/>
      <c r="R23" s="547"/>
      <c r="S23" s="600"/>
      <c r="T23" s="600"/>
      <c r="U23" s="600"/>
      <c r="V23" s="600"/>
      <c r="W23" s="547"/>
      <c r="X23" s="600"/>
      <c r="Y23" s="600"/>
      <c r="Z23" s="600"/>
      <c r="AA23" s="600"/>
      <c r="AB23" s="547"/>
      <c r="AC23" s="600"/>
      <c r="AD23" s="600"/>
      <c r="AE23" s="600"/>
      <c r="AF23" s="600"/>
      <c r="AG23" s="547"/>
      <c r="AH23" s="600"/>
      <c r="AI23" s="600"/>
      <c r="AJ23" s="600"/>
      <c r="AK23" s="600"/>
      <c r="AL23" s="547"/>
      <c r="AM23" s="600"/>
      <c r="AN23" s="600"/>
      <c r="AO23" s="600"/>
      <c r="AP23" s="600"/>
      <c r="AQ23" s="547"/>
      <c r="AR23" s="600"/>
      <c r="AS23" s="600"/>
      <c r="AT23" s="600"/>
      <c r="AU23" s="600"/>
      <c r="AV23" s="547"/>
      <c r="AW23" s="600"/>
      <c r="AX23" s="600"/>
      <c r="AY23" s="600"/>
      <c r="AZ23" s="600"/>
      <c r="BA23" s="547"/>
      <c r="BB23" s="600"/>
      <c r="BC23" s="600"/>
      <c r="BD23" s="600"/>
      <c r="BE23" s="600"/>
      <c r="BF23" s="547"/>
      <c r="BG23" s="600"/>
      <c r="BH23" s="600"/>
      <c r="BI23" s="600"/>
      <c r="BJ23" s="600"/>
      <c r="BK23" s="547"/>
      <c r="BL23" s="600"/>
      <c r="BM23" s="600"/>
      <c r="BN23" s="600"/>
      <c r="BO23" s="600"/>
      <c r="BP23" s="547"/>
      <c r="BQ23" s="600"/>
      <c r="BR23" s="600"/>
      <c r="BS23" s="600"/>
      <c r="BT23" s="600"/>
      <c r="BU23" s="547"/>
      <c r="BV23" s="600"/>
      <c r="BW23" s="600"/>
      <c r="BX23" s="600"/>
      <c r="BY23" s="600"/>
      <c r="BZ23" s="547"/>
      <c r="CA23" s="600"/>
      <c r="CB23" s="600"/>
      <c r="CC23" s="600"/>
      <c r="CD23" s="600"/>
      <c r="CE23" s="547"/>
      <c r="CF23" s="600"/>
      <c r="CG23" s="600"/>
      <c r="CH23" s="600"/>
      <c r="CI23" s="600"/>
      <c r="CJ23" s="547"/>
      <c r="CK23" s="600"/>
      <c r="CL23" s="600"/>
      <c r="CM23" s="600"/>
      <c r="CN23" s="600"/>
      <c r="CO23" s="547"/>
      <c r="CP23" s="600"/>
      <c r="CQ23" s="600"/>
      <c r="CR23" s="600"/>
      <c r="CS23" s="600"/>
      <c r="CT23" s="547"/>
      <c r="CU23" s="600"/>
      <c r="CV23" s="600"/>
      <c r="CW23" s="600"/>
      <c r="CX23" s="600"/>
      <c r="CY23" s="547"/>
      <c r="CZ23" s="600"/>
      <c r="DA23" s="600"/>
      <c r="DB23" s="600"/>
      <c r="DC23" s="600"/>
      <c r="DD23" s="547"/>
      <c r="DE23" s="600"/>
      <c r="DF23" s="600"/>
      <c r="DG23" s="600"/>
      <c r="DH23" s="600"/>
      <c r="DI23" s="547"/>
      <c r="DJ23" s="600"/>
      <c r="DK23" s="600"/>
      <c r="DL23" s="600"/>
      <c r="DM23" s="600"/>
      <c r="DN23" s="547"/>
      <c r="DO23" s="600"/>
      <c r="DP23" s="600"/>
      <c r="DQ23" s="600"/>
      <c r="DR23" s="600"/>
      <c r="DS23" s="547"/>
      <c r="DT23" s="600"/>
      <c r="DU23" s="600"/>
      <c r="DV23" s="600"/>
      <c r="DW23" s="600"/>
      <c r="DX23" s="547"/>
      <c r="DY23" s="600"/>
      <c r="DZ23" s="600"/>
      <c r="EA23" s="600"/>
      <c r="EB23" s="600"/>
      <c r="EC23" s="547"/>
      <c r="ED23" s="600"/>
      <c r="EE23" s="600"/>
      <c r="EF23" s="600"/>
      <c r="EG23" s="600"/>
      <c r="EH23" s="547"/>
      <c r="EI23" s="600"/>
      <c r="EJ23" s="600"/>
      <c r="EK23" s="600"/>
      <c r="EL23" s="600"/>
      <c r="EM23" s="547"/>
      <c r="EN23" s="600"/>
      <c r="EO23" s="600"/>
      <c r="EP23" s="600"/>
      <c r="EQ23" s="600"/>
      <c r="ER23" s="547"/>
      <c r="ES23" s="600"/>
      <c r="ET23" s="600"/>
      <c r="EU23" s="600"/>
      <c r="EV23" s="600"/>
      <c r="EW23" s="547"/>
      <c r="EX23" s="600"/>
      <c r="EY23" s="600"/>
      <c r="EZ23" s="600"/>
      <c r="FA23" s="600"/>
      <c r="FB23" s="547"/>
      <c r="FC23" s="600"/>
      <c r="FD23" s="600"/>
      <c r="FE23" s="600"/>
      <c r="FF23" s="600"/>
      <c r="FG23" s="547"/>
      <c r="FH23" s="600"/>
      <c r="FI23" s="600"/>
      <c r="FJ23" s="600"/>
      <c r="FK23" s="600"/>
      <c r="FL23" s="547"/>
      <c r="FM23" s="600"/>
      <c r="FN23" s="600"/>
      <c r="FO23" s="600"/>
      <c r="FP23" s="600"/>
      <c r="FQ23" s="547"/>
      <c r="FR23" s="600"/>
      <c r="FS23" s="600"/>
      <c r="FT23" s="600"/>
      <c r="FU23" s="600"/>
      <c r="FV23" s="547"/>
      <c r="FW23" s="600"/>
      <c r="FX23" s="600"/>
      <c r="FY23" s="600"/>
      <c r="FZ23" s="600"/>
      <c r="GA23" s="547"/>
      <c r="GB23" s="600"/>
      <c r="GC23" s="600"/>
      <c r="GD23" s="600"/>
      <c r="GE23" s="600"/>
      <c r="GF23" s="547"/>
      <c r="GG23" s="600"/>
      <c r="GH23" s="600"/>
      <c r="GI23" s="600"/>
      <c r="GJ23" s="600"/>
      <c r="GK23" s="547"/>
      <c r="GL23" s="600"/>
      <c r="GM23" s="600"/>
      <c r="GN23" s="600"/>
      <c r="GO23" s="600"/>
      <c r="GP23" s="547"/>
      <c r="GQ23" s="600"/>
      <c r="GR23" s="600"/>
      <c r="GS23" s="600"/>
      <c r="GT23" s="600"/>
      <c r="GU23" s="547"/>
      <c r="GV23" s="600"/>
      <c r="GW23" s="600"/>
      <c r="GX23" s="600"/>
      <c r="GY23" s="600"/>
      <c r="GZ23" s="547"/>
      <c r="HA23" s="600"/>
      <c r="HB23" s="600"/>
      <c r="HC23" s="600"/>
      <c r="HD23" s="600"/>
      <c r="HE23" s="547"/>
      <c r="HF23" s="600"/>
      <c r="HG23" s="600"/>
      <c r="HH23" s="600"/>
      <c r="HI23" s="600"/>
      <c r="HJ23" s="547"/>
      <c r="HK23" s="600"/>
      <c r="HL23" s="600"/>
      <c r="HM23" s="600"/>
      <c r="HN23" s="600"/>
      <c r="HO23" s="547"/>
      <c r="HP23" s="600"/>
      <c r="HQ23" s="600"/>
      <c r="HR23" s="600"/>
      <c r="HS23" s="600"/>
      <c r="HT23" s="547"/>
      <c r="HU23" s="600"/>
      <c r="HV23" s="600"/>
      <c r="HW23" s="600"/>
      <c r="HX23" s="600"/>
      <c r="HY23" s="547"/>
      <c r="HZ23" s="600"/>
      <c r="IA23" s="600"/>
      <c r="IB23" s="600"/>
      <c r="IC23" s="600"/>
      <c r="ID23" s="547"/>
      <c r="IE23" s="600"/>
      <c r="IF23" s="600"/>
      <c r="IG23" s="600"/>
      <c r="IH23" s="600"/>
      <c r="II23" s="547"/>
      <c r="IJ23" s="600"/>
      <c r="IK23" s="600"/>
      <c r="IL23" s="600"/>
      <c r="IM23" s="600"/>
      <c r="IN23" s="547"/>
      <c r="IO23" s="600"/>
      <c r="IP23" s="600"/>
      <c r="IQ23" s="600"/>
      <c r="IR23" s="600"/>
      <c r="IS23" s="547"/>
      <c r="IT23" s="600"/>
      <c r="IU23" s="600"/>
      <c r="IV23" s="600"/>
      <c r="IW23" s="600"/>
      <c r="IX23" s="547"/>
      <c r="IY23" s="5"/>
      <c r="IZ23" s="5"/>
    </row>
    <row r="24" spans="1:260" ht="15" customHeight="1" x14ac:dyDescent="0.25">
      <c r="A24" s="952" t="s">
        <v>641</v>
      </c>
      <c r="B24" s="953"/>
      <c r="C24" s="954" t="str">
        <f>IF(SUM(C$20:G$23)=0,"",IF(SUM(C$20:G$23)&lt;&gt;SUM(C$8:G$8),"Values entered in Lines 11 through 14 do not match values entered in Line 1 for one or more position types. Please Review.",""))</f>
        <v/>
      </c>
      <c r="D24" s="955"/>
      <c r="E24" s="955"/>
      <c r="F24" s="955"/>
      <c r="G24" s="956"/>
      <c r="H24" s="334"/>
      <c r="I24" s="954"/>
      <c r="J24" s="955"/>
      <c r="K24" s="955"/>
      <c r="L24" s="955"/>
      <c r="M24" s="956"/>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957"/>
      <c r="AM24" s="957"/>
      <c r="AN24" s="957"/>
      <c r="AO24" s="957"/>
      <c r="AP24" s="957"/>
      <c r="AQ24" s="957"/>
      <c r="AR24" s="957"/>
      <c r="AS24" s="957"/>
      <c r="AT24" s="957"/>
      <c r="AU24" s="957"/>
      <c r="AV24" s="957"/>
      <c r="AW24" s="957"/>
      <c r="AX24" s="957"/>
      <c r="AY24" s="957"/>
      <c r="AZ24" s="957"/>
      <c r="BA24" s="957"/>
      <c r="BB24" s="957"/>
      <c r="BC24" s="957"/>
      <c r="BD24" s="957"/>
      <c r="BE24" s="957"/>
      <c r="BF24" s="957"/>
      <c r="BG24" s="957"/>
      <c r="BH24" s="957"/>
      <c r="BI24" s="957"/>
      <c r="BJ24" s="957"/>
      <c r="BK24" s="957"/>
      <c r="BL24" s="957"/>
      <c r="BM24" s="957"/>
      <c r="BN24" s="957"/>
      <c r="BO24" s="957"/>
      <c r="BP24" s="957"/>
      <c r="BQ24" s="957"/>
      <c r="BR24" s="957"/>
      <c r="BS24" s="957"/>
      <c r="BT24" s="957"/>
      <c r="BU24" s="957"/>
      <c r="BV24" s="957"/>
      <c r="BW24" s="957"/>
      <c r="BX24" s="957"/>
      <c r="BY24" s="957"/>
      <c r="BZ24" s="957"/>
      <c r="CA24" s="957"/>
      <c r="CB24" s="957"/>
      <c r="CC24" s="957"/>
      <c r="CD24" s="957"/>
      <c r="CE24" s="957"/>
      <c r="CF24" s="957"/>
      <c r="CG24" s="957"/>
      <c r="CH24" s="957"/>
      <c r="CI24" s="957"/>
      <c r="CJ24" s="957"/>
      <c r="CK24" s="957"/>
      <c r="CL24" s="957"/>
      <c r="CM24" s="957"/>
      <c r="CN24" s="957"/>
      <c r="CO24" s="957"/>
      <c r="CP24" s="957"/>
      <c r="CQ24" s="957"/>
      <c r="CR24" s="957"/>
      <c r="CS24" s="957"/>
      <c r="CT24" s="957"/>
      <c r="CU24" s="957"/>
      <c r="CV24" s="957"/>
      <c r="CW24" s="957"/>
      <c r="CX24" s="957"/>
      <c r="CY24" s="957"/>
      <c r="CZ24" s="957"/>
      <c r="DA24" s="957"/>
      <c r="DB24" s="957"/>
      <c r="DC24" s="957"/>
      <c r="DD24" s="957"/>
      <c r="DE24" s="957"/>
      <c r="DF24" s="957"/>
      <c r="DG24" s="957"/>
      <c r="DH24" s="957"/>
      <c r="DI24" s="957"/>
      <c r="DJ24" s="957"/>
      <c r="DK24" s="957"/>
      <c r="DL24" s="957"/>
      <c r="DM24" s="957"/>
      <c r="DN24" s="957"/>
      <c r="DO24" s="957"/>
      <c r="DP24" s="957"/>
      <c r="DQ24" s="957"/>
      <c r="DR24" s="957"/>
      <c r="DS24" s="957"/>
      <c r="DT24" s="957"/>
      <c r="DU24" s="957"/>
      <c r="DV24" s="957"/>
      <c r="DW24" s="957"/>
      <c r="DX24" s="957"/>
      <c r="DY24" s="957"/>
      <c r="DZ24" s="957"/>
      <c r="EA24" s="957"/>
      <c r="EB24" s="957"/>
      <c r="EC24" s="957"/>
      <c r="ED24" s="957"/>
      <c r="EE24" s="957"/>
      <c r="EF24" s="957"/>
      <c r="EG24" s="957"/>
      <c r="EH24" s="957"/>
      <c r="EI24" s="957"/>
      <c r="EJ24" s="957"/>
      <c r="EK24" s="957"/>
      <c r="EL24" s="957"/>
      <c r="EM24" s="957"/>
      <c r="EN24" s="957"/>
      <c r="EO24" s="957"/>
      <c r="EP24" s="957"/>
      <c r="EQ24" s="957"/>
      <c r="ER24" s="957"/>
      <c r="ES24" s="957"/>
      <c r="ET24" s="957"/>
      <c r="EU24" s="957"/>
      <c r="EV24" s="957"/>
      <c r="EW24" s="957"/>
      <c r="EX24" s="957"/>
      <c r="EY24" s="957"/>
      <c r="EZ24" s="957"/>
      <c r="FA24" s="957"/>
      <c r="FB24" s="957"/>
      <c r="FC24" s="957"/>
      <c r="FD24" s="957"/>
      <c r="FE24" s="957"/>
      <c r="FF24" s="957"/>
      <c r="FG24" s="957"/>
      <c r="FH24" s="957"/>
      <c r="FI24" s="957"/>
      <c r="FJ24" s="957"/>
      <c r="FK24" s="957"/>
      <c r="FL24" s="957"/>
      <c r="FM24" s="957"/>
      <c r="FN24" s="957"/>
      <c r="FO24" s="957"/>
      <c r="FP24" s="957"/>
      <c r="FQ24" s="957"/>
      <c r="FR24" s="957"/>
      <c r="FS24" s="957"/>
      <c r="FT24" s="957"/>
      <c r="FU24" s="957"/>
      <c r="FV24" s="957"/>
      <c r="FW24" s="957"/>
      <c r="FX24" s="957"/>
      <c r="FY24" s="957"/>
      <c r="FZ24" s="957"/>
      <c r="GA24" s="957"/>
      <c r="GB24" s="957"/>
      <c r="GC24" s="957"/>
      <c r="GD24" s="957"/>
      <c r="GE24" s="957"/>
      <c r="GF24" s="957"/>
      <c r="GG24" s="957"/>
      <c r="GH24" s="957"/>
      <c r="GI24" s="957"/>
      <c r="GJ24" s="957"/>
      <c r="GK24" s="957"/>
      <c r="GL24" s="957"/>
      <c r="GM24" s="957"/>
      <c r="GN24" s="957"/>
      <c r="GO24" s="957"/>
      <c r="GP24" s="957"/>
      <c r="GQ24" s="957"/>
      <c r="GR24" s="957"/>
      <c r="GS24" s="957"/>
      <c r="GT24" s="957"/>
      <c r="GU24" s="957"/>
      <c r="GV24" s="957"/>
      <c r="GW24" s="957"/>
      <c r="GX24" s="957"/>
      <c r="GY24" s="957"/>
      <c r="GZ24" s="957"/>
      <c r="HA24" s="957"/>
      <c r="HB24" s="957"/>
      <c r="HC24" s="957"/>
      <c r="HD24" s="957"/>
      <c r="HE24" s="957"/>
      <c r="HF24" s="957"/>
      <c r="HG24" s="957"/>
      <c r="HH24" s="957"/>
      <c r="HI24" s="957"/>
      <c r="HJ24" s="957"/>
      <c r="HK24" s="957"/>
      <c r="HL24" s="957"/>
      <c r="HM24" s="957"/>
      <c r="HN24" s="957"/>
      <c r="HO24" s="957"/>
      <c r="HP24" s="957"/>
      <c r="HQ24" s="957"/>
      <c r="HR24" s="957"/>
      <c r="HS24" s="957"/>
      <c r="HT24" s="957"/>
      <c r="HU24" s="957"/>
      <c r="HV24" s="957"/>
      <c r="HW24" s="957"/>
      <c r="HX24" s="957"/>
      <c r="HY24" s="957"/>
      <c r="HZ24" s="957"/>
      <c r="IA24" s="957"/>
      <c r="IB24" s="957"/>
      <c r="IC24" s="957"/>
      <c r="ID24" s="957"/>
      <c r="IE24" s="957"/>
      <c r="IF24" s="957"/>
      <c r="IG24" s="957"/>
      <c r="IH24" s="957"/>
      <c r="II24" s="957"/>
      <c r="IJ24" s="957"/>
      <c r="IK24" s="957"/>
      <c r="IL24" s="957"/>
      <c r="IM24" s="957"/>
      <c r="IN24" s="957"/>
      <c r="IO24" s="957"/>
      <c r="IP24" s="957"/>
      <c r="IQ24" s="957"/>
      <c r="IR24" s="957"/>
      <c r="IS24" s="957"/>
      <c r="IT24" s="957"/>
      <c r="IU24" s="957"/>
      <c r="IV24" s="957"/>
      <c r="IW24" s="957"/>
      <c r="IX24" s="957"/>
      <c r="IY24" s="5"/>
      <c r="IZ24" s="5"/>
    </row>
    <row r="25" spans="1:260" x14ac:dyDescent="0.25">
      <c r="A25" s="140">
        <v>15</v>
      </c>
      <c r="B25" s="302" t="s">
        <v>17</v>
      </c>
      <c r="C25" s="310"/>
      <c r="D25" s="328">
        <v>5</v>
      </c>
      <c r="E25" s="328">
        <v>4</v>
      </c>
      <c r="F25" s="328"/>
      <c r="G25" s="326"/>
      <c r="H25" s="334"/>
      <c r="I25" s="602"/>
      <c r="J25" s="603"/>
      <c r="K25" s="603"/>
      <c r="L25" s="603"/>
      <c r="M25" s="604"/>
      <c r="N25" s="600"/>
      <c r="O25" s="600"/>
      <c r="P25" s="600"/>
      <c r="Q25" s="600"/>
      <c r="R25" s="547"/>
      <c r="S25" s="600"/>
      <c r="T25" s="600"/>
      <c r="U25" s="600"/>
      <c r="V25" s="600"/>
      <c r="W25" s="547"/>
      <c r="X25" s="600"/>
      <c r="Y25" s="600"/>
      <c r="Z25" s="600"/>
      <c r="AA25" s="600"/>
      <c r="AB25" s="547"/>
      <c r="AC25" s="600"/>
      <c r="AD25" s="600"/>
      <c r="AE25" s="600"/>
      <c r="AF25" s="600"/>
      <c r="AG25" s="547"/>
      <c r="AH25" s="600"/>
      <c r="AI25" s="600"/>
      <c r="AJ25" s="600"/>
      <c r="AK25" s="600"/>
      <c r="AL25" s="547"/>
      <c r="AM25" s="600"/>
      <c r="AN25" s="600"/>
      <c r="AO25" s="600"/>
      <c r="AP25" s="600"/>
      <c r="AQ25" s="547"/>
      <c r="AR25" s="600"/>
      <c r="AS25" s="600"/>
      <c r="AT25" s="600"/>
      <c r="AU25" s="600"/>
      <c r="AV25" s="547"/>
      <c r="AW25" s="600"/>
      <c r="AX25" s="600"/>
      <c r="AY25" s="600"/>
      <c r="AZ25" s="600"/>
      <c r="BA25" s="547"/>
      <c r="BB25" s="600"/>
      <c r="BC25" s="600"/>
      <c r="BD25" s="600"/>
      <c r="BE25" s="600"/>
      <c r="BF25" s="547"/>
      <c r="BG25" s="600"/>
      <c r="BH25" s="600"/>
      <c r="BI25" s="600"/>
      <c r="BJ25" s="600"/>
      <c r="BK25" s="547"/>
      <c r="BL25" s="600"/>
      <c r="BM25" s="600"/>
      <c r="BN25" s="600"/>
      <c r="BO25" s="600"/>
      <c r="BP25" s="547"/>
      <c r="BQ25" s="600"/>
      <c r="BR25" s="600"/>
      <c r="BS25" s="600"/>
      <c r="BT25" s="600"/>
      <c r="BU25" s="547"/>
      <c r="BV25" s="600"/>
      <c r="BW25" s="600"/>
      <c r="BX25" s="600"/>
      <c r="BY25" s="600"/>
      <c r="BZ25" s="547"/>
      <c r="CA25" s="600"/>
      <c r="CB25" s="600"/>
      <c r="CC25" s="600"/>
      <c r="CD25" s="600"/>
      <c r="CE25" s="547"/>
      <c r="CF25" s="600"/>
      <c r="CG25" s="600"/>
      <c r="CH25" s="600"/>
      <c r="CI25" s="600"/>
      <c r="CJ25" s="547"/>
      <c r="CK25" s="600"/>
      <c r="CL25" s="600"/>
      <c r="CM25" s="600"/>
      <c r="CN25" s="600"/>
      <c r="CO25" s="547"/>
      <c r="CP25" s="600"/>
      <c r="CQ25" s="600"/>
      <c r="CR25" s="600"/>
      <c r="CS25" s="600"/>
      <c r="CT25" s="547"/>
      <c r="CU25" s="600"/>
      <c r="CV25" s="600"/>
      <c r="CW25" s="600"/>
      <c r="CX25" s="600"/>
      <c r="CY25" s="547"/>
      <c r="CZ25" s="600"/>
      <c r="DA25" s="600"/>
      <c r="DB25" s="600"/>
      <c r="DC25" s="600"/>
      <c r="DD25" s="547"/>
      <c r="DE25" s="600"/>
      <c r="DF25" s="600"/>
      <c r="DG25" s="600"/>
      <c r="DH25" s="600"/>
      <c r="DI25" s="547"/>
      <c r="DJ25" s="600"/>
      <c r="DK25" s="600"/>
      <c r="DL25" s="600"/>
      <c r="DM25" s="600"/>
      <c r="DN25" s="547"/>
      <c r="DO25" s="600"/>
      <c r="DP25" s="600"/>
      <c r="DQ25" s="600"/>
      <c r="DR25" s="600"/>
      <c r="DS25" s="547"/>
      <c r="DT25" s="600"/>
      <c r="DU25" s="600"/>
      <c r="DV25" s="600"/>
      <c r="DW25" s="600"/>
      <c r="DX25" s="547"/>
      <c r="DY25" s="600"/>
      <c r="DZ25" s="600"/>
      <c r="EA25" s="600"/>
      <c r="EB25" s="600"/>
      <c r="EC25" s="547"/>
      <c r="ED25" s="600"/>
      <c r="EE25" s="600"/>
      <c r="EF25" s="600"/>
      <c r="EG25" s="600"/>
      <c r="EH25" s="547"/>
      <c r="EI25" s="600"/>
      <c r="EJ25" s="600"/>
      <c r="EK25" s="600"/>
      <c r="EL25" s="600"/>
      <c r="EM25" s="547"/>
      <c r="EN25" s="600"/>
      <c r="EO25" s="600"/>
      <c r="EP25" s="600"/>
      <c r="EQ25" s="600"/>
      <c r="ER25" s="547"/>
      <c r="ES25" s="600"/>
      <c r="ET25" s="600"/>
      <c r="EU25" s="600"/>
      <c r="EV25" s="600"/>
      <c r="EW25" s="547"/>
      <c r="EX25" s="600"/>
      <c r="EY25" s="600"/>
      <c r="EZ25" s="600"/>
      <c r="FA25" s="600"/>
      <c r="FB25" s="547"/>
      <c r="FC25" s="600"/>
      <c r="FD25" s="600"/>
      <c r="FE25" s="600"/>
      <c r="FF25" s="600"/>
      <c r="FG25" s="547"/>
      <c r="FH25" s="600"/>
      <c r="FI25" s="600"/>
      <c r="FJ25" s="600"/>
      <c r="FK25" s="600"/>
      <c r="FL25" s="547"/>
      <c r="FM25" s="600"/>
      <c r="FN25" s="600"/>
      <c r="FO25" s="600"/>
      <c r="FP25" s="600"/>
      <c r="FQ25" s="547"/>
      <c r="FR25" s="600"/>
      <c r="FS25" s="600"/>
      <c r="FT25" s="600"/>
      <c r="FU25" s="600"/>
      <c r="FV25" s="547"/>
      <c r="FW25" s="600"/>
      <c r="FX25" s="600"/>
      <c r="FY25" s="600"/>
      <c r="FZ25" s="600"/>
      <c r="GA25" s="547"/>
      <c r="GB25" s="600"/>
      <c r="GC25" s="600"/>
      <c r="GD25" s="600"/>
      <c r="GE25" s="600"/>
      <c r="GF25" s="547"/>
      <c r="GG25" s="600"/>
      <c r="GH25" s="600"/>
      <c r="GI25" s="600"/>
      <c r="GJ25" s="600"/>
      <c r="GK25" s="547"/>
      <c r="GL25" s="600"/>
      <c r="GM25" s="600"/>
      <c r="GN25" s="600"/>
      <c r="GO25" s="600"/>
      <c r="GP25" s="547"/>
      <c r="GQ25" s="600"/>
      <c r="GR25" s="600"/>
      <c r="GS25" s="600"/>
      <c r="GT25" s="600"/>
      <c r="GU25" s="547"/>
      <c r="GV25" s="600"/>
      <c r="GW25" s="600"/>
      <c r="GX25" s="600"/>
      <c r="GY25" s="600"/>
      <c r="GZ25" s="547"/>
      <c r="HA25" s="600"/>
      <c r="HB25" s="600"/>
      <c r="HC25" s="600"/>
      <c r="HD25" s="600"/>
      <c r="HE25" s="547"/>
      <c r="HF25" s="600"/>
      <c r="HG25" s="600"/>
      <c r="HH25" s="600"/>
      <c r="HI25" s="600"/>
      <c r="HJ25" s="547"/>
      <c r="HK25" s="600"/>
      <c r="HL25" s="600"/>
      <c r="HM25" s="600"/>
      <c r="HN25" s="600"/>
      <c r="HO25" s="547"/>
      <c r="HP25" s="600"/>
      <c r="HQ25" s="600"/>
      <c r="HR25" s="600"/>
      <c r="HS25" s="600"/>
      <c r="HT25" s="547"/>
      <c r="HU25" s="600"/>
      <c r="HV25" s="600"/>
      <c r="HW25" s="600"/>
      <c r="HX25" s="600"/>
      <c r="HY25" s="547"/>
      <c r="HZ25" s="600"/>
      <c r="IA25" s="600"/>
      <c r="IB25" s="600"/>
      <c r="IC25" s="600"/>
      <c r="ID25" s="547"/>
      <c r="IE25" s="600"/>
      <c r="IF25" s="600"/>
      <c r="IG25" s="600"/>
      <c r="IH25" s="600"/>
      <c r="II25" s="547"/>
      <c r="IJ25" s="600"/>
      <c r="IK25" s="600"/>
      <c r="IL25" s="600"/>
      <c r="IM25" s="600"/>
      <c r="IN25" s="547"/>
      <c r="IO25" s="600"/>
      <c r="IP25" s="600"/>
      <c r="IQ25" s="600"/>
      <c r="IR25" s="600"/>
      <c r="IS25" s="547"/>
      <c r="IT25" s="600"/>
      <c r="IU25" s="600"/>
      <c r="IV25" s="600"/>
      <c r="IW25" s="600"/>
      <c r="IX25" s="547"/>
      <c r="IY25" s="5"/>
      <c r="IZ25" s="5"/>
    </row>
    <row r="26" spans="1:260" x14ac:dyDescent="0.25">
      <c r="A26" s="140">
        <v>16</v>
      </c>
      <c r="B26" s="198" t="s">
        <v>545</v>
      </c>
      <c r="C26" s="310"/>
      <c r="D26" s="328">
        <v>4</v>
      </c>
      <c r="E26" s="328">
        <v>4</v>
      </c>
      <c r="F26" s="328">
        <v>1</v>
      </c>
      <c r="G26" s="326"/>
      <c r="H26" s="334"/>
      <c r="I26" s="602"/>
      <c r="J26" s="603"/>
      <c r="K26" s="603"/>
      <c r="L26" s="603"/>
      <c r="M26" s="604"/>
      <c r="N26" s="600"/>
      <c r="O26" s="600"/>
      <c r="P26" s="600"/>
      <c r="Q26" s="600"/>
      <c r="R26" s="547"/>
      <c r="S26" s="600"/>
      <c r="T26" s="600"/>
      <c r="U26" s="600"/>
      <c r="V26" s="600"/>
      <c r="W26" s="547"/>
      <c r="X26" s="600"/>
      <c r="Y26" s="600"/>
      <c r="Z26" s="600"/>
      <c r="AA26" s="600"/>
      <c r="AB26" s="547"/>
      <c r="AC26" s="600"/>
      <c r="AD26" s="600"/>
      <c r="AE26" s="600"/>
      <c r="AF26" s="600"/>
      <c r="AG26" s="547"/>
      <c r="AH26" s="600"/>
      <c r="AI26" s="600"/>
      <c r="AJ26" s="600"/>
      <c r="AK26" s="600"/>
      <c r="AL26" s="547"/>
      <c r="AM26" s="600"/>
      <c r="AN26" s="600"/>
      <c r="AO26" s="600"/>
      <c r="AP26" s="600"/>
      <c r="AQ26" s="547"/>
      <c r="AR26" s="600"/>
      <c r="AS26" s="600"/>
      <c r="AT26" s="600"/>
      <c r="AU26" s="600"/>
      <c r="AV26" s="547"/>
      <c r="AW26" s="600"/>
      <c r="AX26" s="600"/>
      <c r="AY26" s="600"/>
      <c r="AZ26" s="600"/>
      <c r="BA26" s="547"/>
      <c r="BB26" s="600"/>
      <c r="BC26" s="600"/>
      <c r="BD26" s="600"/>
      <c r="BE26" s="600"/>
      <c r="BF26" s="547"/>
      <c r="BG26" s="600"/>
      <c r="BH26" s="600"/>
      <c r="BI26" s="600"/>
      <c r="BJ26" s="600"/>
      <c r="BK26" s="547"/>
      <c r="BL26" s="600"/>
      <c r="BM26" s="600"/>
      <c r="BN26" s="600"/>
      <c r="BO26" s="600"/>
      <c r="BP26" s="547"/>
      <c r="BQ26" s="600"/>
      <c r="BR26" s="600"/>
      <c r="BS26" s="600"/>
      <c r="BT26" s="600"/>
      <c r="BU26" s="547"/>
      <c r="BV26" s="600"/>
      <c r="BW26" s="600"/>
      <c r="BX26" s="600"/>
      <c r="BY26" s="600"/>
      <c r="BZ26" s="547"/>
      <c r="CA26" s="600"/>
      <c r="CB26" s="600"/>
      <c r="CC26" s="600"/>
      <c r="CD26" s="600"/>
      <c r="CE26" s="547"/>
      <c r="CF26" s="600"/>
      <c r="CG26" s="600"/>
      <c r="CH26" s="600"/>
      <c r="CI26" s="600"/>
      <c r="CJ26" s="547"/>
      <c r="CK26" s="600"/>
      <c r="CL26" s="600"/>
      <c r="CM26" s="600"/>
      <c r="CN26" s="600"/>
      <c r="CO26" s="547"/>
      <c r="CP26" s="600"/>
      <c r="CQ26" s="600"/>
      <c r="CR26" s="600"/>
      <c r="CS26" s="600"/>
      <c r="CT26" s="547"/>
      <c r="CU26" s="600"/>
      <c r="CV26" s="600"/>
      <c r="CW26" s="600"/>
      <c r="CX26" s="600"/>
      <c r="CY26" s="547"/>
      <c r="CZ26" s="600"/>
      <c r="DA26" s="600"/>
      <c r="DB26" s="600"/>
      <c r="DC26" s="600"/>
      <c r="DD26" s="547"/>
      <c r="DE26" s="600"/>
      <c r="DF26" s="600"/>
      <c r="DG26" s="600"/>
      <c r="DH26" s="600"/>
      <c r="DI26" s="547"/>
      <c r="DJ26" s="600"/>
      <c r="DK26" s="600"/>
      <c r="DL26" s="600"/>
      <c r="DM26" s="600"/>
      <c r="DN26" s="547"/>
      <c r="DO26" s="600"/>
      <c r="DP26" s="600"/>
      <c r="DQ26" s="600"/>
      <c r="DR26" s="600"/>
      <c r="DS26" s="547"/>
      <c r="DT26" s="600"/>
      <c r="DU26" s="600"/>
      <c r="DV26" s="600"/>
      <c r="DW26" s="600"/>
      <c r="DX26" s="547"/>
      <c r="DY26" s="600"/>
      <c r="DZ26" s="600"/>
      <c r="EA26" s="600"/>
      <c r="EB26" s="600"/>
      <c r="EC26" s="547"/>
      <c r="ED26" s="600"/>
      <c r="EE26" s="600"/>
      <c r="EF26" s="600"/>
      <c r="EG26" s="600"/>
      <c r="EH26" s="547"/>
      <c r="EI26" s="600"/>
      <c r="EJ26" s="600"/>
      <c r="EK26" s="600"/>
      <c r="EL26" s="600"/>
      <c r="EM26" s="547"/>
      <c r="EN26" s="600"/>
      <c r="EO26" s="600"/>
      <c r="EP26" s="600"/>
      <c r="EQ26" s="600"/>
      <c r="ER26" s="547"/>
      <c r="ES26" s="600"/>
      <c r="ET26" s="600"/>
      <c r="EU26" s="600"/>
      <c r="EV26" s="600"/>
      <c r="EW26" s="547"/>
      <c r="EX26" s="600"/>
      <c r="EY26" s="600"/>
      <c r="EZ26" s="600"/>
      <c r="FA26" s="600"/>
      <c r="FB26" s="547"/>
      <c r="FC26" s="600"/>
      <c r="FD26" s="600"/>
      <c r="FE26" s="600"/>
      <c r="FF26" s="600"/>
      <c r="FG26" s="547"/>
      <c r="FH26" s="600"/>
      <c r="FI26" s="600"/>
      <c r="FJ26" s="600"/>
      <c r="FK26" s="600"/>
      <c r="FL26" s="547"/>
      <c r="FM26" s="600"/>
      <c r="FN26" s="600"/>
      <c r="FO26" s="600"/>
      <c r="FP26" s="600"/>
      <c r="FQ26" s="547"/>
      <c r="FR26" s="600"/>
      <c r="FS26" s="600"/>
      <c r="FT26" s="600"/>
      <c r="FU26" s="600"/>
      <c r="FV26" s="547"/>
      <c r="FW26" s="600"/>
      <c r="FX26" s="600"/>
      <c r="FY26" s="600"/>
      <c r="FZ26" s="600"/>
      <c r="GA26" s="547"/>
      <c r="GB26" s="600"/>
      <c r="GC26" s="600"/>
      <c r="GD26" s="600"/>
      <c r="GE26" s="600"/>
      <c r="GF26" s="547"/>
      <c r="GG26" s="600"/>
      <c r="GH26" s="600"/>
      <c r="GI26" s="600"/>
      <c r="GJ26" s="600"/>
      <c r="GK26" s="547"/>
      <c r="GL26" s="600"/>
      <c r="GM26" s="600"/>
      <c r="GN26" s="600"/>
      <c r="GO26" s="600"/>
      <c r="GP26" s="547"/>
      <c r="GQ26" s="600"/>
      <c r="GR26" s="600"/>
      <c r="GS26" s="600"/>
      <c r="GT26" s="600"/>
      <c r="GU26" s="547"/>
      <c r="GV26" s="600"/>
      <c r="GW26" s="600"/>
      <c r="GX26" s="600"/>
      <c r="GY26" s="600"/>
      <c r="GZ26" s="547"/>
      <c r="HA26" s="600"/>
      <c r="HB26" s="600"/>
      <c r="HC26" s="600"/>
      <c r="HD26" s="600"/>
      <c r="HE26" s="547"/>
      <c r="HF26" s="600"/>
      <c r="HG26" s="600"/>
      <c r="HH26" s="600"/>
      <c r="HI26" s="600"/>
      <c r="HJ26" s="547"/>
      <c r="HK26" s="600"/>
      <c r="HL26" s="600"/>
      <c r="HM26" s="600"/>
      <c r="HN26" s="600"/>
      <c r="HO26" s="547"/>
      <c r="HP26" s="600"/>
      <c r="HQ26" s="600"/>
      <c r="HR26" s="600"/>
      <c r="HS26" s="600"/>
      <c r="HT26" s="547"/>
      <c r="HU26" s="600"/>
      <c r="HV26" s="600"/>
      <c r="HW26" s="600"/>
      <c r="HX26" s="600"/>
      <c r="HY26" s="547"/>
      <c r="HZ26" s="600"/>
      <c r="IA26" s="600"/>
      <c r="IB26" s="600"/>
      <c r="IC26" s="600"/>
      <c r="ID26" s="547"/>
      <c r="IE26" s="600"/>
      <c r="IF26" s="600"/>
      <c r="IG26" s="600"/>
      <c r="IH26" s="600"/>
      <c r="II26" s="547"/>
      <c r="IJ26" s="600"/>
      <c r="IK26" s="600"/>
      <c r="IL26" s="600"/>
      <c r="IM26" s="600"/>
      <c r="IN26" s="547"/>
      <c r="IO26" s="600"/>
      <c r="IP26" s="600"/>
      <c r="IQ26" s="600"/>
      <c r="IR26" s="600"/>
      <c r="IS26" s="547"/>
      <c r="IT26" s="600"/>
      <c r="IU26" s="600"/>
      <c r="IV26" s="600"/>
      <c r="IW26" s="600"/>
      <c r="IX26" s="547"/>
      <c r="IY26" s="5"/>
      <c r="IZ26" s="5"/>
    </row>
    <row r="27" spans="1:260" x14ac:dyDescent="0.25">
      <c r="A27" s="141">
        <v>17</v>
      </c>
      <c r="B27" s="502" t="s">
        <v>546</v>
      </c>
      <c r="C27" s="401">
        <v>1</v>
      </c>
      <c r="D27" s="499">
        <v>2</v>
      </c>
      <c r="E27" s="499"/>
      <c r="F27" s="499"/>
      <c r="G27" s="402"/>
      <c r="H27" s="334"/>
      <c r="I27" s="605"/>
      <c r="J27" s="606"/>
      <c r="K27" s="606"/>
      <c r="L27" s="606"/>
      <c r="M27" s="607"/>
      <c r="N27" s="600"/>
      <c r="O27" s="600"/>
      <c r="P27" s="600"/>
      <c r="Q27" s="600"/>
      <c r="R27" s="547"/>
      <c r="S27" s="600"/>
      <c r="T27" s="600"/>
      <c r="U27" s="600"/>
      <c r="V27" s="600"/>
      <c r="W27" s="547"/>
      <c r="X27" s="600"/>
      <c r="Y27" s="600"/>
      <c r="Z27" s="600"/>
      <c r="AA27" s="600"/>
      <c r="AB27" s="547"/>
      <c r="AC27" s="600"/>
      <c r="AD27" s="600"/>
      <c r="AE27" s="600"/>
      <c r="AF27" s="600"/>
      <c r="AG27" s="547"/>
      <c r="AH27" s="600"/>
      <c r="AI27" s="600"/>
      <c r="AJ27" s="600"/>
      <c r="AK27" s="600"/>
      <c r="AL27" s="547"/>
      <c r="AM27" s="600"/>
      <c r="AN27" s="600"/>
      <c r="AO27" s="600"/>
      <c r="AP27" s="600"/>
      <c r="AQ27" s="547"/>
      <c r="AR27" s="600"/>
      <c r="AS27" s="600"/>
      <c r="AT27" s="600"/>
      <c r="AU27" s="600"/>
      <c r="AV27" s="547"/>
      <c r="AW27" s="600"/>
      <c r="AX27" s="600"/>
      <c r="AY27" s="600"/>
      <c r="AZ27" s="600"/>
      <c r="BA27" s="547"/>
      <c r="BB27" s="600"/>
      <c r="BC27" s="600"/>
      <c r="BD27" s="600"/>
      <c r="BE27" s="600"/>
      <c r="BF27" s="547"/>
      <c r="BG27" s="600"/>
      <c r="BH27" s="600"/>
      <c r="BI27" s="600"/>
      <c r="BJ27" s="600"/>
      <c r="BK27" s="547"/>
      <c r="BL27" s="600"/>
      <c r="BM27" s="600"/>
      <c r="BN27" s="600"/>
      <c r="BO27" s="600"/>
      <c r="BP27" s="547"/>
      <c r="BQ27" s="600"/>
      <c r="BR27" s="600"/>
      <c r="BS27" s="600"/>
      <c r="BT27" s="600"/>
      <c r="BU27" s="547"/>
      <c r="BV27" s="600"/>
      <c r="BW27" s="600"/>
      <c r="BX27" s="600"/>
      <c r="BY27" s="600"/>
      <c r="BZ27" s="547"/>
      <c r="CA27" s="600"/>
      <c r="CB27" s="600"/>
      <c r="CC27" s="600"/>
      <c r="CD27" s="600"/>
      <c r="CE27" s="547"/>
      <c r="CF27" s="600"/>
      <c r="CG27" s="600"/>
      <c r="CH27" s="600"/>
      <c r="CI27" s="600"/>
      <c r="CJ27" s="547"/>
      <c r="CK27" s="600"/>
      <c r="CL27" s="600"/>
      <c r="CM27" s="600"/>
      <c r="CN27" s="600"/>
      <c r="CO27" s="547"/>
      <c r="CP27" s="600"/>
      <c r="CQ27" s="600"/>
      <c r="CR27" s="600"/>
      <c r="CS27" s="600"/>
      <c r="CT27" s="547"/>
      <c r="CU27" s="600"/>
      <c r="CV27" s="600"/>
      <c r="CW27" s="600"/>
      <c r="CX27" s="600"/>
      <c r="CY27" s="547"/>
      <c r="CZ27" s="600"/>
      <c r="DA27" s="600"/>
      <c r="DB27" s="600"/>
      <c r="DC27" s="600"/>
      <c r="DD27" s="547"/>
      <c r="DE27" s="600"/>
      <c r="DF27" s="600"/>
      <c r="DG27" s="600"/>
      <c r="DH27" s="600"/>
      <c r="DI27" s="547"/>
      <c r="DJ27" s="600"/>
      <c r="DK27" s="600"/>
      <c r="DL27" s="600"/>
      <c r="DM27" s="600"/>
      <c r="DN27" s="547"/>
      <c r="DO27" s="600"/>
      <c r="DP27" s="600"/>
      <c r="DQ27" s="600"/>
      <c r="DR27" s="600"/>
      <c r="DS27" s="547"/>
      <c r="DT27" s="600"/>
      <c r="DU27" s="600"/>
      <c r="DV27" s="600"/>
      <c r="DW27" s="600"/>
      <c r="DX27" s="547"/>
      <c r="DY27" s="600"/>
      <c r="DZ27" s="600"/>
      <c r="EA27" s="600"/>
      <c r="EB27" s="600"/>
      <c r="EC27" s="547"/>
      <c r="ED27" s="600"/>
      <c r="EE27" s="600"/>
      <c r="EF27" s="600"/>
      <c r="EG27" s="600"/>
      <c r="EH27" s="547"/>
      <c r="EI27" s="600"/>
      <c r="EJ27" s="600"/>
      <c r="EK27" s="600"/>
      <c r="EL27" s="600"/>
      <c r="EM27" s="547"/>
      <c r="EN27" s="600"/>
      <c r="EO27" s="600"/>
      <c r="EP27" s="600"/>
      <c r="EQ27" s="600"/>
      <c r="ER27" s="547"/>
      <c r="ES27" s="600"/>
      <c r="ET27" s="600"/>
      <c r="EU27" s="600"/>
      <c r="EV27" s="600"/>
      <c r="EW27" s="547"/>
      <c r="EX27" s="600"/>
      <c r="EY27" s="600"/>
      <c r="EZ27" s="600"/>
      <c r="FA27" s="600"/>
      <c r="FB27" s="547"/>
      <c r="FC27" s="600"/>
      <c r="FD27" s="600"/>
      <c r="FE27" s="600"/>
      <c r="FF27" s="600"/>
      <c r="FG27" s="547"/>
      <c r="FH27" s="600"/>
      <c r="FI27" s="600"/>
      <c r="FJ27" s="600"/>
      <c r="FK27" s="600"/>
      <c r="FL27" s="547"/>
      <c r="FM27" s="600"/>
      <c r="FN27" s="600"/>
      <c r="FO27" s="600"/>
      <c r="FP27" s="600"/>
      <c r="FQ27" s="547"/>
      <c r="FR27" s="600"/>
      <c r="FS27" s="600"/>
      <c r="FT27" s="600"/>
      <c r="FU27" s="600"/>
      <c r="FV27" s="547"/>
      <c r="FW27" s="600"/>
      <c r="FX27" s="600"/>
      <c r="FY27" s="600"/>
      <c r="FZ27" s="600"/>
      <c r="GA27" s="547"/>
      <c r="GB27" s="600"/>
      <c r="GC27" s="600"/>
      <c r="GD27" s="600"/>
      <c r="GE27" s="600"/>
      <c r="GF27" s="547"/>
      <c r="GG27" s="600"/>
      <c r="GH27" s="600"/>
      <c r="GI27" s="600"/>
      <c r="GJ27" s="600"/>
      <c r="GK27" s="547"/>
      <c r="GL27" s="600"/>
      <c r="GM27" s="600"/>
      <c r="GN27" s="600"/>
      <c r="GO27" s="600"/>
      <c r="GP27" s="547"/>
      <c r="GQ27" s="600"/>
      <c r="GR27" s="600"/>
      <c r="GS27" s="600"/>
      <c r="GT27" s="600"/>
      <c r="GU27" s="547"/>
      <c r="GV27" s="600"/>
      <c r="GW27" s="600"/>
      <c r="GX27" s="600"/>
      <c r="GY27" s="600"/>
      <c r="GZ27" s="547"/>
      <c r="HA27" s="600"/>
      <c r="HB27" s="600"/>
      <c r="HC27" s="600"/>
      <c r="HD27" s="600"/>
      <c r="HE27" s="547"/>
      <c r="HF27" s="600"/>
      <c r="HG27" s="600"/>
      <c r="HH27" s="600"/>
      <c r="HI27" s="600"/>
      <c r="HJ27" s="547"/>
      <c r="HK27" s="600"/>
      <c r="HL27" s="600"/>
      <c r="HM27" s="600"/>
      <c r="HN27" s="600"/>
      <c r="HO27" s="547"/>
      <c r="HP27" s="600"/>
      <c r="HQ27" s="600"/>
      <c r="HR27" s="600"/>
      <c r="HS27" s="600"/>
      <c r="HT27" s="547"/>
      <c r="HU27" s="600"/>
      <c r="HV27" s="600"/>
      <c r="HW27" s="600"/>
      <c r="HX27" s="600"/>
      <c r="HY27" s="547"/>
      <c r="HZ27" s="600"/>
      <c r="IA27" s="600"/>
      <c r="IB27" s="600"/>
      <c r="IC27" s="600"/>
      <c r="ID27" s="547"/>
      <c r="IE27" s="600"/>
      <c r="IF27" s="600"/>
      <c r="IG27" s="600"/>
      <c r="IH27" s="600"/>
      <c r="II27" s="547"/>
      <c r="IJ27" s="600"/>
      <c r="IK27" s="600"/>
      <c r="IL27" s="600"/>
      <c r="IM27" s="600"/>
      <c r="IN27" s="547"/>
      <c r="IO27" s="600"/>
      <c r="IP27" s="600"/>
      <c r="IQ27" s="600"/>
      <c r="IR27" s="600"/>
      <c r="IS27" s="547"/>
      <c r="IT27" s="600"/>
      <c r="IU27" s="600"/>
      <c r="IV27" s="600"/>
      <c r="IW27" s="600"/>
      <c r="IX27" s="547"/>
      <c r="IY27" s="5"/>
      <c r="IZ27" s="5"/>
    </row>
    <row r="28" spans="1:260" ht="32.25" customHeight="1" x14ac:dyDescent="0.25">
      <c r="A28" s="952" t="s">
        <v>642</v>
      </c>
      <c r="B28" s="953"/>
      <c r="C28" s="954" t="str">
        <f>IF(SUM(C$25:G$27)=0,"",IF(SUM(C$25:G$27)&lt;&gt;SUM(C$8:G$8),"Values entered in Lines 15 through 17 do not match values entered in Line 1 for one or more position types. Please Review.",""))</f>
        <v/>
      </c>
      <c r="D28" s="955"/>
      <c r="E28" s="955"/>
      <c r="F28" s="955"/>
      <c r="G28" s="956"/>
      <c r="H28" s="500"/>
      <c r="I28" s="629" t="str">
        <f>IF(AND(SUM(I$8)=0,SUM(I25:I27)=0),"",IF(SUM(I25:I27)=0, "", IF(SUM(I25:I27)=I$8,"","Total does not match Line 1")))</f>
        <v/>
      </c>
      <c r="J28" s="630" t="str">
        <f t="shared" ref="J28:BU28" si="197">IF(AND(SUM(J$8)=0,SUM(J25:J27)=0),"",IF(SUM(J25:J27)=0, "", IF(SUM(J25:J27)=J$8,"","Total does not match Line 1")))</f>
        <v/>
      </c>
      <c r="K28" s="630" t="str">
        <f t="shared" si="197"/>
        <v/>
      </c>
      <c r="L28" s="630" t="str">
        <f t="shared" si="197"/>
        <v/>
      </c>
      <c r="M28" s="631" t="str">
        <f t="shared" si="197"/>
        <v/>
      </c>
      <c r="N28" s="632" t="str">
        <f t="shared" si="197"/>
        <v/>
      </c>
      <c r="O28" s="632" t="str">
        <f t="shared" si="197"/>
        <v/>
      </c>
      <c r="P28" s="632" t="str">
        <f t="shared" si="197"/>
        <v/>
      </c>
      <c r="Q28" s="632" t="str">
        <f t="shared" si="197"/>
        <v/>
      </c>
      <c r="R28" s="632" t="str">
        <f t="shared" si="197"/>
        <v/>
      </c>
      <c r="S28" s="632" t="str">
        <f t="shared" si="197"/>
        <v/>
      </c>
      <c r="T28" s="632" t="str">
        <f t="shared" si="197"/>
        <v/>
      </c>
      <c r="U28" s="632" t="str">
        <f t="shared" si="197"/>
        <v/>
      </c>
      <c r="V28" s="632" t="str">
        <f t="shared" si="197"/>
        <v/>
      </c>
      <c r="W28" s="632" t="str">
        <f t="shared" si="197"/>
        <v/>
      </c>
      <c r="X28" s="632" t="str">
        <f t="shared" si="197"/>
        <v/>
      </c>
      <c r="Y28" s="632" t="str">
        <f t="shared" si="197"/>
        <v/>
      </c>
      <c r="Z28" s="632" t="str">
        <f t="shared" si="197"/>
        <v/>
      </c>
      <c r="AA28" s="632" t="str">
        <f t="shared" si="197"/>
        <v/>
      </c>
      <c r="AB28" s="632" t="str">
        <f t="shared" si="197"/>
        <v/>
      </c>
      <c r="AC28" s="632" t="str">
        <f t="shared" si="197"/>
        <v/>
      </c>
      <c r="AD28" s="632" t="str">
        <f t="shared" si="197"/>
        <v/>
      </c>
      <c r="AE28" s="632" t="str">
        <f t="shared" si="197"/>
        <v/>
      </c>
      <c r="AF28" s="632" t="str">
        <f t="shared" si="197"/>
        <v/>
      </c>
      <c r="AG28" s="632" t="str">
        <f t="shared" si="197"/>
        <v/>
      </c>
      <c r="AH28" s="632" t="str">
        <f t="shared" si="197"/>
        <v/>
      </c>
      <c r="AI28" s="632" t="str">
        <f t="shared" si="197"/>
        <v/>
      </c>
      <c r="AJ28" s="632" t="str">
        <f t="shared" si="197"/>
        <v/>
      </c>
      <c r="AK28" s="632" t="str">
        <f t="shared" si="197"/>
        <v/>
      </c>
      <c r="AL28" s="632" t="str">
        <f t="shared" si="197"/>
        <v/>
      </c>
      <c r="AM28" s="632" t="str">
        <f t="shared" si="197"/>
        <v/>
      </c>
      <c r="AN28" s="632" t="str">
        <f t="shared" si="197"/>
        <v/>
      </c>
      <c r="AO28" s="632" t="str">
        <f t="shared" si="197"/>
        <v/>
      </c>
      <c r="AP28" s="632" t="str">
        <f t="shared" si="197"/>
        <v/>
      </c>
      <c r="AQ28" s="632" t="str">
        <f t="shared" si="197"/>
        <v/>
      </c>
      <c r="AR28" s="632" t="str">
        <f t="shared" si="197"/>
        <v/>
      </c>
      <c r="AS28" s="632" t="str">
        <f t="shared" si="197"/>
        <v/>
      </c>
      <c r="AT28" s="632" t="str">
        <f t="shared" si="197"/>
        <v/>
      </c>
      <c r="AU28" s="632" t="str">
        <f t="shared" si="197"/>
        <v/>
      </c>
      <c r="AV28" s="632" t="str">
        <f t="shared" si="197"/>
        <v/>
      </c>
      <c r="AW28" s="632" t="str">
        <f t="shared" si="197"/>
        <v/>
      </c>
      <c r="AX28" s="632" t="str">
        <f t="shared" si="197"/>
        <v/>
      </c>
      <c r="AY28" s="632" t="str">
        <f t="shared" si="197"/>
        <v/>
      </c>
      <c r="AZ28" s="632" t="str">
        <f t="shared" si="197"/>
        <v/>
      </c>
      <c r="BA28" s="632" t="str">
        <f t="shared" si="197"/>
        <v/>
      </c>
      <c r="BB28" s="632" t="str">
        <f t="shared" si="197"/>
        <v/>
      </c>
      <c r="BC28" s="632" t="str">
        <f t="shared" si="197"/>
        <v/>
      </c>
      <c r="BD28" s="632" t="str">
        <f t="shared" si="197"/>
        <v/>
      </c>
      <c r="BE28" s="632" t="str">
        <f t="shared" si="197"/>
        <v/>
      </c>
      <c r="BF28" s="632" t="str">
        <f t="shared" si="197"/>
        <v/>
      </c>
      <c r="BG28" s="632" t="str">
        <f t="shared" si="197"/>
        <v/>
      </c>
      <c r="BH28" s="632" t="str">
        <f t="shared" si="197"/>
        <v/>
      </c>
      <c r="BI28" s="632" t="str">
        <f t="shared" si="197"/>
        <v/>
      </c>
      <c r="BJ28" s="632" t="str">
        <f t="shared" si="197"/>
        <v/>
      </c>
      <c r="BK28" s="632" t="str">
        <f t="shared" si="197"/>
        <v/>
      </c>
      <c r="BL28" s="632" t="str">
        <f t="shared" si="197"/>
        <v/>
      </c>
      <c r="BM28" s="632" t="str">
        <f t="shared" si="197"/>
        <v/>
      </c>
      <c r="BN28" s="632" t="str">
        <f t="shared" si="197"/>
        <v/>
      </c>
      <c r="BO28" s="632" t="str">
        <f t="shared" si="197"/>
        <v/>
      </c>
      <c r="BP28" s="632" t="str">
        <f t="shared" si="197"/>
        <v/>
      </c>
      <c r="BQ28" s="632" t="str">
        <f t="shared" si="197"/>
        <v/>
      </c>
      <c r="BR28" s="632" t="str">
        <f t="shared" si="197"/>
        <v/>
      </c>
      <c r="BS28" s="632" t="str">
        <f t="shared" si="197"/>
        <v/>
      </c>
      <c r="BT28" s="632" t="str">
        <f t="shared" si="197"/>
        <v/>
      </c>
      <c r="BU28" s="632" t="str">
        <f t="shared" si="197"/>
        <v/>
      </c>
      <c r="BV28" s="632" t="str">
        <f t="shared" ref="BV28:EG28" si="198">IF(AND(SUM(BV$8)=0,SUM(BV25:BV27)=0),"",IF(SUM(BV25:BV27)=0, "", IF(SUM(BV25:BV27)=BV$8,"","Total does not match Line 1")))</f>
        <v/>
      </c>
      <c r="BW28" s="632" t="str">
        <f t="shared" si="198"/>
        <v/>
      </c>
      <c r="BX28" s="632" t="str">
        <f t="shared" si="198"/>
        <v/>
      </c>
      <c r="BY28" s="632" t="str">
        <f t="shared" si="198"/>
        <v/>
      </c>
      <c r="BZ28" s="632" t="str">
        <f t="shared" si="198"/>
        <v/>
      </c>
      <c r="CA28" s="632" t="str">
        <f t="shared" si="198"/>
        <v/>
      </c>
      <c r="CB28" s="632" t="str">
        <f t="shared" si="198"/>
        <v/>
      </c>
      <c r="CC28" s="632" t="str">
        <f t="shared" si="198"/>
        <v/>
      </c>
      <c r="CD28" s="632" t="str">
        <f t="shared" si="198"/>
        <v/>
      </c>
      <c r="CE28" s="632" t="str">
        <f t="shared" si="198"/>
        <v/>
      </c>
      <c r="CF28" s="632" t="str">
        <f t="shared" si="198"/>
        <v/>
      </c>
      <c r="CG28" s="632" t="str">
        <f t="shared" si="198"/>
        <v/>
      </c>
      <c r="CH28" s="632" t="str">
        <f t="shared" si="198"/>
        <v/>
      </c>
      <c r="CI28" s="632" t="str">
        <f t="shared" si="198"/>
        <v/>
      </c>
      <c r="CJ28" s="632" t="str">
        <f t="shared" si="198"/>
        <v/>
      </c>
      <c r="CK28" s="632" t="str">
        <f t="shared" si="198"/>
        <v/>
      </c>
      <c r="CL28" s="632" t="str">
        <f t="shared" si="198"/>
        <v/>
      </c>
      <c r="CM28" s="632" t="str">
        <f t="shared" si="198"/>
        <v/>
      </c>
      <c r="CN28" s="632" t="str">
        <f t="shared" si="198"/>
        <v/>
      </c>
      <c r="CO28" s="632" t="str">
        <f t="shared" si="198"/>
        <v/>
      </c>
      <c r="CP28" s="632" t="str">
        <f t="shared" si="198"/>
        <v/>
      </c>
      <c r="CQ28" s="632" t="str">
        <f t="shared" si="198"/>
        <v/>
      </c>
      <c r="CR28" s="632" t="str">
        <f t="shared" si="198"/>
        <v/>
      </c>
      <c r="CS28" s="632" t="str">
        <f t="shared" si="198"/>
        <v/>
      </c>
      <c r="CT28" s="632" t="str">
        <f t="shared" si="198"/>
        <v/>
      </c>
      <c r="CU28" s="632" t="str">
        <f t="shared" si="198"/>
        <v/>
      </c>
      <c r="CV28" s="632" t="str">
        <f t="shared" si="198"/>
        <v/>
      </c>
      <c r="CW28" s="632" t="str">
        <f t="shared" si="198"/>
        <v/>
      </c>
      <c r="CX28" s="632" t="str">
        <f t="shared" si="198"/>
        <v/>
      </c>
      <c r="CY28" s="632" t="str">
        <f t="shared" si="198"/>
        <v/>
      </c>
      <c r="CZ28" s="632" t="str">
        <f t="shared" si="198"/>
        <v/>
      </c>
      <c r="DA28" s="632" t="str">
        <f t="shared" si="198"/>
        <v/>
      </c>
      <c r="DB28" s="632" t="str">
        <f t="shared" si="198"/>
        <v/>
      </c>
      <c r="DC28" s="632" t="str">
        <f t="shared" si="198"/>
        <v/>
      </c>
      <c r="DD28" s="632" t="str">
        <f t="shared" si="198"/>
        <v/>
      </c>
      <c r="DE28" s="632" t="str">
        <f t="shared" si="198"/>
        <v/>
      </c>
      <c r="DF28" s="632" t="str">
        <f t="shared" si="198"/>
        <v/>
      </c>
      <c r="DG28" s="632" t="str">
        <f t="shared" si="198"/>
        <v/>
      </c>
      <c r="DH28" s="632" t="str">
        <f t="shared" si="198"/>
        <v/>
      </c>
      <c r="DI28" s="632" t="str">
        <f t="shared" si="198"/>
        <v/>
      </c>
      <c r="DJ28" s="632" t="str">
        <f t="shared" si="198"/>
        <v/>
      </c>
      <c r="DK28" s="632" t="str">
        <f t="shared" si="198"/>
        <v/>
      </c>
      <c r="DL28" s="632" t="str">
        <f t="shared" si="198"/>
        <v/>
      </c>
      <c r="DM28" s="632" t="str">
        <f t="shared" si="198"/>
        <v/>
      </c>
      <c r="DN28" s="632" t="str">
        <f t="shared" si="198"/>
        <v/>
      </c>
      <c r="DO28" s="632" t="str">
        <f t="shared" si="198"/>
        <v/>
      </c>
      <c r="DP28" s="632" t="str">
        <f t="shared" si="198"/>
        <v/>
      </c>
      <c r="DQ28" s="632" t="str">
        <f t="shared" si="198"/>
        <v/>
      </c>
      <c r="DR28" s="632" t="str">
        <f t="shared" si="198"/>
        <v/>
      </c>
      <c r="DS28" s="632" t="str">
        <f t="shared" si="198"/>
        <v/>
      </c>
      <c r="DT28" s="632" t="str">
        <f t="shared" si="198"/>
        <v/>
      </c>
      <c r="DU28" s="632" t="str">
        <f t="shared" si="198"/>
        <v/>
      </c>
      <c r="DV28" s="632" t="str">
        <f t="shared" si="198"/>
        <v/>
      </c>
      <c r="DW28" s="632" t="str">
        <f t="shared" si="198"/>
        <v/>
      </c>
      <c r="DX28" s="632" t="str">
        <f t="shared" si="198"/>
        <v/>
      </c>
      <c r="DY28" s="632" t="str">
        <f t="shared" si="198"/>
        <v/>
      </c>
      <c r="DZ28" s="632" t="str">
        <f t="shared" si="198"/>
        <v/>
      </c>
      <c r="EA28" s="632" t="str">
        <f t="shared" si="198"/>
        <v/>
      </c>
      <c r="EB28" s="632" t="str">
        <f t="shared" si="198"/>
        <v/>
      </c>
      <c r="EC28" s="632" t="str">
        <f t="shared" si="198"/>
        <v/>
      </c>
      <c r="ED28" s="632" t="str">
        <f t="shared" si="198"/>
        <v/>
      </c>
      <c r="EE28" s="632" t="str">
        <f t="shared" si="198"/>
        <v/>
      </c>
      <c r="EF28" s="632" t="str">
        <f t="shared" si="198"/>
        <v/>
      </c>
      <c r="EG28" s="632" t="str">
        <f t="shared" si="198"/>
        <v/>
      </c>
      <c r="EH28" s="632" t="str">
        <f t="shared" ref="EH28:GS28" si="199">IF(AND(SUM(EH$8)=0,SUM(EH25:EH27)=0),"",IF(SUM(EH25:EH27)=0, "", IF(SUM(EH25:EH27)=EH$8,"","Total does not match Line 1")))</f>
        <v/>
      </c>
      <c r="EI28" s="632" t="str">
        <f t="shared" si="199"/>
        <v/>
      </c>
      <c r="EJ28" s="632" t="str">
        <f t="shared" si="199"/>
        <v/>
      </c>
      <c r="EK28" s="632" t="str">
        <f t="shared" si="199"/>
        <v/>
      </c>
      <c r="EL28" s="632" t="str">
        <f t="shared" si="199"/>
        <v/>
      </c>
      <c r="EM28" s="632" t="str">
        <f t="shared" si="199"/>
        <v/>
      </c>
      <c r="EN28" s="632" t="str">
        <f t="shared" si="199"/>
        <v/>
      </c>
      <c r="EO28" s="632" t="str">
        <f t="shared" si="199"/>
        <v/>
      </c>
      <c r="EP28" s="632" t="str">
        <f t="shared" si="199"/>
        <v/>
      </c>
      <c r="EQ28" s="632" t="str">
        <f t="shared" si="199"/>
        <v/>
      </c>
      <c r="ER28" s="632" t="str">
        <f t="shared" si="199"/>
        <v/>
      </c>
      <c r="ES28" s="632" t="str">
        <f t="shared" si="199"/>
        <v/>
      </c>
      <c r="ET28" s="632" t="str">
        <f t="shared" si="199"/>
        <v/>
      </c>
      <c r="EU28" s="632" t="str">
        <f t="shared" si="199"/>
        <v/>
      </c>
      <c r="EV28" s="632" t="str">
        <f t="shared" si="199"/>
        <v/>
      </c>
      <c r="EW28" s="632" t="str">
        <f t="shared" si="199"/>
        <v/>
      </c>
      <c r="EX28" s="632" t="str">
        <f t="shared" si="199"/>
        <v/>
      </c>
      <c r="EY28" s="632" t="str">
        <f t="shared" si="199"/>
        <v/>
      </c>
      <c r="EZ28" s="632" t="str">
        <f t="shared" si="199"/>
        <v/>
      </c>
      <c r="FA28" s="632" t="str">
        <f t="shared" si="199"/>
        <v/>
      </c>
      <c r="FB28" s="632" t="str">
        <f t="shared" si="199"/>
        <v/>
      </c>
      <c r="FC28" s="632" t="str">
        <f t="shared" si="199"/>
        <v/>
      </c>
      <c r="FD28" s="632" t="str">
        <f t="shared" si="199"/>
        <v/>
      </c>
      <c r="FE28" s="632" t="str">
        <f t="shared" si="199"/>
        <v/>
      </c>
      <c r="FF28" s="632" t="str">
        <f t="shared" si="199"/>
        <v/>
      </c>
      <c r="FG28" s="632" t="str">
        <f t="shared" si="199"/>
        <v/>
      </c>
      <c r="FH28" s="632" t="str">
        <f t="shared" si="199"/>
        <v/>
      </c>
      <c r="FI28" s="632" t="str">
        <f t="shared" si="199"/>
        <v/>
      </c>
      <c r="FJ28" s="632" t="str">
        <f t="shared" si="199"/>
        <v/>
      </c>
      <c r="FK28" s="632" t="str">
        <f t="shared" si="199"/>
        <v/>
      </c>
      <c r="FL28" s="632" t="str">
        <f t="shared" si="199"/>
        <v/>
      </c>
      <c r="FM28" s="632" t="str">
        <f t="shared" si="199"/>
        <v/>
      </c>
      <c r="FN28" s="632" t="str">
        <f t="shared" si="199"/>
        <v/>
      </c>
      <c r="FO28" s="632" t="str">
        <f t="shared" si="199"/>
        <v/>
      </c>
      <c r="FP28" s="632" t="str">
        <f t="shared" si="199"/>
        <v/>
      </c>
      <c r="FQ28" s="632" t="str">
        <f t="shared" si="199"/>
        <v/>
      </c>
      <c r="FR28" s="632" t="str">
        <f t="shared" si="199"/>
        <v/>
      </c>
      <c r="FS28" s="632" t="str">
        <f t="shared" si="199"/>
        <v/>
      </c>
      <c r="FT28" s="632" t="str">
        <f t="shared" si="199"/>
        <v/>
      </c>
      <c r="FU28" s="632" t="str">
        <f t="shared" si="199"/>
        <v/>
      </c>
      <c r="FV28" s="632" t="str">
        <f t="shared" si="199"/>
        <v/>
      </c>
      <c r="FW28" s="632" t="str">
        <f t="shared" si="199"/>
        <v/>
      </c>
      <c r="FX28" s="632" t="str">
        <f t="shared" si="199"/>
        <v/>
      </c>
      <c r="FY28" s="632" t="str">
        <f t="shared" si="199"/>
        <v/>
      </c>
      <c r="FZ28" s="632" t="str">
        <f t="shared" si="199"/>
        <v/>
      </c>
      <c r="GA28" s="632" t="str">
        <f t="shared" si="199"/>
        <v/>
      </c>
      <c r="GB28" s="632" t="str">
        <f t="shared" si="199"/>
        <v/>
      </c>
      <c r="GC28" s="632" t="str">
        <f t="shared" si="199"/>
        <v/>
      </c>
      <c r="GD28" s="632" t="str">
        <f t="shared" si="199"/>
        <v/>
      </c>
      <c r="GE28" s="632" t="str">
        <f t="shared" si="199"/>
        <v/>
      </c>
      <c r="GF28" s="632" t="str">
        <f t="shared" si="199"/>
        <v/>
      </c>
      <c r="GG28" s="632" t="str">
        <f t="shared" si="199"/>
        <v/>
      </c>
      <c r="GH28" s="632" t="str">
        <f t="shared" si="199"/>
        <v/>
      </c>
      <c r="GI28" s="632" t="str">
        <f t="shared" si="199"/>
        <v/>
      </c>
      <c r="GJ28" s="632" t="str">
        <f t="shared" si="199"/>
        <v/>
      </c>
      <c r="GK28" s="632" t="str">
        <f t="shared" si="199"/>
        <v/>
      </c>
      <c r="GL28" s="632" t="str">
        <f t="shared" si="199"/>
        <v/>
      </c>
      <c r="GM28" s="632" t="str">
        <f t="shared" si="199"/>
        <v/>
      </c>
      <c r="GN28" s="632" t="str">
        <f t="shared" si="199"/>
        <v/>
      </c>
      <c r="GO28" s="632" t="str">
        <f t="shared" si="199"/>
        <v/>
      </c>
      <c r="GP28" s="632" t="str">
        <f t="shared" si="199"/>
        <v/>
      </c>
      <c r="GQ28" s="632" t="str">
        <f t="shared" si="199"/>
        <v/>
      </c>
      <c r="GR28" s="632" t="str">
        <f t="shared" si="199"/>
        <v/>
      </c>
      <c r="GS28" s="632" t="str">
        <f t="shared" si="199"/>
        <v/>
      </c>
      <c r="GT28" s="632" t="str">
        <f t="shared" ref="GT28:IX28" si="200">IF(AND(SUM(GT$8)=0,SUM(GT25:GT27)=0),"",IF(SUM(GT25:GT27)=0, "", IF(SUM(GT25:GT27)=GT$8,"","Total does not match Line 1")))</f>
        <v/>
      </c>
      <c r="GU28" s="632" t="str">
        <f t="shared" si="200"/>
        <v/>
      </c>
      <c r="GV28" s="632" t="str">
        <f t="shared" si="200"/>
        <v/>
      </c>
      <c r="GW28" s="632" t="str">
        <f t="shared" si="200"/>
        <v/>
      </c>
      <c r="GX28" s="632" t="str">
        <f t="shared" si="200"/>
        <v/>
      </c>
      <c r="GY28" s="632" t="str">
        <f t="shared" si="200"/>
        <v/>
      </c>
      <c r="GZ28" s="632" t="str">
        <f t="shared" si="200"/>
        <v/>
      </c>
      <c r="HA28" s="632" t="str">
        <f t="shared" si="200"/>
        <v/>
      </c>
      <c r="HB28" s="632" t="str">
        <f t="shared" si="200"/>
        <v/>
      </c>
      <c r="HC28" s="632" t="str">
        <f t="shared" si="200"/>
        <v/>
      </c>
      <c r="HD28" s="632" t="str">
        <f t="shared" si="200"/>
        <v/>
      </c>
      <c r="HE28" s="632" t="str">
        <f t="shared" si="200"/>
        <v/>
      </c>
      <c r="HF28" s="632" t="str">
        <f t="shared" si="200"/>
        <v/>
      </c>
      <c r="HG28" s="632" t="str">
        <f t="shared" si="200"/>
        <v/>
      </c>
      <c r="HH28" s="632" t="str">
        <f t="shared" si="200"/>
        <v/>
      </c>
      <c r="HI28" s="632" t="str">
        <f t="shared" si="200"/>
        <v/>
      </c>
      <c r="HJ28" s="632" t="str">
        <f t="shared" si="200"/>
        <v/>
      </c>
      <c r="HK28" s="632" t="str">
        <f t="shared" si="200"/>
        <v/>
      </c>
      <c r="HL28" s="632" t="str">
        <f t="shared" si="200"/>
        <v/>
      </c>
      <c r="HM28" s="632" t="str">
        <f t="shared" si="200"/>
        <v/>
      </c>
      <c r="HN28" s="632" t="str">
        <f t="shared" si="200"/>
        <v/>
      </c>
      <c r="HO28" s="632" t="str">
        <f t="shared" si="200"/>
        <v/>
      </c>
      <c r="HP28" s="632" t="str">
        <f t="shared" si="200"/>
        <v/>
      </c>
      <c r="HQ28" s="632" t="str">
        <f t="shared" si="200"/>
        <v/>
      </c>
      <c r="HR28" s="632" t="str">
        <f t="shared" si="200"/>
        <v/>
      </c>
      <c r="HS28" s="632" t="str">
        <f t="shared" si="200"/>
        <v/>
      </c>
      <c r="HT28" s="632" t="str">
        <f t="shared" si="200"/>
        <v/>
      </c>
      <c r="HU28" s="632" t="str">
        <f t="shared" si="200"/>
        <v/>
      </c>
      <c r="HV28" s="632" t="str">
        <f t="shared" si="200"/>
        <v/>
      </c>
      <c r="HW28" s="632" t="str">
        <f t="shared" si="200"/>
        <v/>
      </c>
      <c r="HX28" s="632" t="str">
        <f t="shared" si="200"/>
        <v/>
      </c>
      <c r="HY28" s="632" t="str">
        <f t="shared" si="200"/>
        <v/>
      </c>
      <c r="HZ28" s="632" t="str">
        <f t="shared" si="200"/>
        <v/>
      </c>
      <c r="IA28" s="632" t="str">
        <f t="shared" si="200"/>
        <v/>
      </c>
      <c r="IB28" s="632" t="str">
        <f t="shared" si="200"/>
        <v/>
      </c>
      <c r="IC28" s="632" t="str">
        <f t="shared" si="200"/>
        <v/>
      </c>
      <c r="ID28" s="632" t="str">
        <f t="shared" si="200"/>
        <v/>
      </c>
      <c r="IE28" s="632" t="str">
        <f t="shared" si="200"/>
        <v/>
      </c>
      <c r="IF28" s="632" t="str">
        <f t="shared" si="200"/>
        <v/>
      </c>
      <c r="IG28" s="632" t="str">
        <f t="shared" si="200"/>
        <v/>
      </c>
      <c r="IH28" s="632" t="str">
        <f t="shared" si="200"/>
        <v/>
      </c>
      <c r="II28" s="632" t="str">
        <f t="shared" si="200"/>
        <v/>
      </c>
      <c r="IJ28" s="632" t="str">
        <f t="shared" si="200"/>
        <v/>
      </c>
      <c r="IK28" s="632" t="str">
        <f t="shared" si="200"/>
        <v/>
      </c>
      <c r="IL28" s="632" t="str">
        <f t="shared" si="200"/>
        <v/>
      </c>
      <c r="IM28" s="632" t="str">
        <f t="shared" si="200"/>
        <v/>
      </c>
      <c r="IN28" s="632" t="str">
        <f t="shared" si="200"/>
        <v/>
      </c>
      <c r="IO28" s="632" t="str">
        <f t="shared" si="200"/>
        <v/>
      </c>
      <c r="IP28" s="632" t="str">
        <f t="shared" si="200"/>
        <v/>
      </c>
      <c r="IQ28" s="632" t="str">
        <f t="shared" si="200"/>
        <v/>
      </c>
      <c r="IR28" s="632" t="str">
        <f t="shared" si="200"/>
        <v/>
      </c>
      <c r="IS28" s="632" t="str">
        <f t="shared" si="200"/>
        <v/>
      </c>
      <c r="IT28" s="632" t="str">
        <f t="shared" si="200"/>
        <v/>
      </c>
      <c r="IU28" s="632" t="str">
        <f t="shared" si="200"/>
        <v/>
      </c>
      <c r="IV28" s="632" t="str">
        <f t="shared" si="200"/>
        <v/>
      </c>
      <c r="IW28" s="632" t="str">
        <f t="shared" si="200"/>
        <v/>
      </c>
      <c r="IX28" s="632" t="str">
        <f t="shared" si="200"/>
        <v/>
      </c>
      <c r="IY28" s="5"/>
      <c r="IZ28" s="5"/>
    </row>
    <row r="29" spans="1:260" x14ac:dyDescent="0.25">
      <c r="A29" s="140">
        <v>18</v>
      </c>
      <c r="B29" s="302" t="s">
        <v>17</v>
      </c>
      <c r="C29" s="310"/>
      <c r="D29" s="328">
        <v>7</v>
      </c>
      <c r="E29" s="328">
        <v>6</v>
      </c>
      <c r="F29" s="328"/>
      <c r="G29" s="326"/>
      <c r="H29" s="334"/>
      <c r="I29" s="602"/>
      <c r="J29" s="603"/>
      <c r="K29" s="603"/>
      <c r="L29" s="603"/>
      <c r="M29" s="604"/>
      <c r="N29" s="600"/>
      <c r="O29" s="600"/>
      <c r="P29" s="600"/>
      <c r="Q29" s="600"/>
      <c r="R29" s="547"/>
      <c r="S29" s="600"/>
      <c r="T29" s="600"/>
      <c r="U29" s="600"/>
      <c r="V29" s="600"/>
      <c r="W29" s="547"/>
      <c r="X29" s="600"/>
      <c r="Y29" s="600"/>
      <c r="Z29" s="600"/>
      <c r="AA29" s="600"/>
      <c r="AB29" s="547"/>
      <c r="AC29" s="600"/>
      <c r="AD29" s="600"/>
      <c r="AE29" s="600"/>
      <c r="AF29" s="600"/>
      <c r="AG29" s="547"/>
      <c r="AH29" s="600"/>
      <c r="AI29" s="600"/>
      <c r="AJ29" s="600"/>
      <c r="AK29" s="600"/>
      <c r="AL29" s="547"/>
      <c r="AM29" s="600"/>
      <c r="AN29" s="600"/>
      <c r="AO29" s="600"/>
      <c r="AP29" s="600"/>
      <c r="AQ29" s="547"/>
      <c r="AR29" s="600"/>
      <c r="AS29" s="600"/>
      <c r="AT29" s="600"/>
      <c r="AU29" s="600"/>
      <c r="AV29" s="547"/>
      <c r="AW29" s="600"/>
      <c r="AX29" s="600"/>
      <c r="AY29" s="600"/>
      <c r="AZ29" s="600"/>
      <c r="BA29" s="547"/>
      <c r="BB29" s="600"/>
      <c r="BC29" s="600"/>
      <c r="BD29" s="600"/>
      <c r="BE29" s="600"/>
      <c r="BF29" s="547"/>
      <c r="BG29" s="600"/>
      <c r="BH29" s="600"/>
      <c r="BI29" s="600"/>
      <c r="BJ29" s="600"/>
      <c r="BK29" s="547"/>
      <c r="BL29" s="600"/>
      <c r="BM29" s="600"/>
      <c r="BN29" s="600"/>
      <c r="BO29" s="600"/>
      <c r="BP29" s="547"/>
      <c r="BQ29" s="600"/>
      <c r="BR29" s="600"/>
      <c r="BS29" s="600"/>
      <c r="BT29" s="600"/>
      <c r="BU29" s="547"/>
      <c r="BV29" s="600"/>
      <c r="BW29" s="600"/>
      <c r="BX29" s="600"/>
      <c r="BY29" s="600"/>
      <c r="BZ29" s="547"/>
      <c r="CA29" s="600"/>
      <c r="CB29" s="600"/>
      <c r="CC29" s="600"/>
      <c r="CD29" s="600"/>
      <c r="CE29" s="547"/>
      <c r="CF29" s="600"/>
      <c r="CG29" s="600"/>
      <c r="CH29" s="600"/>
      <c r="CI29" s="600"/>
      <c r="CJ29" s="547"/>
      <c r="CK29" s="600"/>
      <c r="CL29" s="600"/>
      <c r="CM29" s="600"/>
      <c r="CN29" s="600"/>
      <c r="CO29" s="547"/>
      <c r="CP29" s="600"/>
      <c r="CQ29" s="600"/>
      <c r="CR29" s="600"/>
      <c r="CS29" s="600"/>
      <c r="CT29" s="547"/>
      <c r="CU29" s="600"/>
      <c r="CV29" s="600"/>
      <c r="CW29" s="600"/>
      <c r="CX29" s="600"/>
      <c r="CY29" s="547"/>
      <c r="CZ29" s="600"/>
      <c r="DA29" s="600"/>
      <c r="DB29" s="600"/>
      <c r="DC29" s="600"/>
      <c r="DD29" s="547"/>
      <c r="DE29" s="600"/>
      <c r="DF29" s="600"/>
      <c r="DG29" s="600"/>
      <c r="DH29" s="600"/>
      <c r="DI29" s="547"/>
      <c r="DJ29" s="600"/>
      <c r="DK29" s="600"/>
      <c r="DL29" s="600"/>
      <c r="DM29" s="600"/>
      <c r="DN29" s="547"/>
      <c r="DO29" s="600"/>
      <c r="DP29" s="600"/>
      <c r="DQ29" s="600"/>
      <c r="DR29" s="600"/>
      <c r="DS29" s="547"/>
      <c r="DT29" s="600"/>
      <c r="DU29" s="600"/>
      <c r="DV29" s="600"/>
      <c r="DW29" s="600"/>
      <c r="DX29" s="547"/>
      <c r="DY29" s="600"/>
      <c r="DZ29" s="600"/>
      <c r="EA29" s="600"/>
      <c r="EB29" s="600"/>
      <c r="EC29" s="547"/>
      <c r="ED29" s="600"/>
      <c r="EE29" s="600"/>
      <c r="EF29" s="600"/>
      <c r="EG29" s="600"/>
      <c r="EH29" s="547"/>
      <c r="EI29" s="600"/>
      <c r="EJ29" s="600"/>
      <c r="EK29" s="600"/>
      <c r="EL29" s="600"/>
      <c r="EM29" s="547"/>
      <c r="EN29" s="600"/>
      <c r="EO29" s="600"/>
      <c r="EP29" s="600"/>
      <c r="EQ29" s="600"/>
      <c r="ER29" s="547"/>
      <c r="ES29" s="600"/>
      <c r="ET29" s="600"/>
      <c r="EU29" s="600"/>
      <c r="EV29" s="600"/>
      <c r="EW29" s="547"/>
      <c r="EX29" s="600"/>
      <c r="EY29" s="600"/>
      <c r="EZ29" s="600"/>
      <c r="FA29" s="600"/>
      <c r="FB29" s="547"/>
      <c r="FC29" s="600"/>
      <c r="FD29" s="600"/>
      <c r="FE29" s="600"/>
      <c r="FF29" s="600"/>
      <c r="FG29" s="547"/>
      <c r="FH29" s="600"/>
      <c r="FI29" s="600"/>
      <c r="FJ29" s="600"/>
      <c r="FK29" s="600"/>
      <c r="FL29" s="547"/>
      <c r="FM29" s="600"/>
      <c r="FN29" s="600"/>
      <c r="FO29" s="600"/>
      <c r="FP29" s="600"/>
      <c r="FQ29" s="547"/>
      <c r="FR29" s="600"/>
      <c r="FS29" s="600"/>
      <c r="FT29" s="600"/>
      <c r="FU29" s="600"/>
      <c r="FV29" s="547"/>
      <c r="FW29" s="600"/>
      <c r="FX29" s="600"/>
      <c r="FY29" s="600"/>
      <c r="FZ29" s="600"/>
      <c r="GA29" s="547"/>
      <c r="GB29" s="600"/>
      <c r="GC29" s="600"/>
      <c r="GD29" s="600"/>
      <c r="GE29" s="600"/>
      <c r="GF29" s="547"/>
      <c r="GG29" s="600"/>
      <c r="GH29" s="600"/>
      <c r="GI29" s="600"/>
      <c r="GJ29" s="600"/>
      <c r="GK29" s="547"/>
      <c r="GL29" s="600"/>
      <c r="GM29" s="600"/>
      <c r="GN29" s="600"/>
      <c r="GO29" s="600"/>
      <c r="GP29" s="547"/>
      <c r="GQ29" s="600"/>
      <c r="GR29" s="600"/>
      <c r="GS29" s="600"/>
      <c r="GT29" s="600"/>
      <c r="GU29" s="547"/>
      <c r="GV29" s="600"/>
      <c r="GW29" s="600"/>
      <c r="GX29" s="600"/>
      <c r="GY29" s="600"/>
      <c r="GZ29" s="547"/>
      <c r="HA29" s="600"/>
      <c r="HB29" s="600"/>
      <c r="HC29" s="600"/>
      <c r="HD29" s="600"/>
      <c r="HE29" s="547"/>
      <c r="HF29" s="600"/>
      <c r="HG29" s="600"/>
      <c r="HH29" s="600"/>
      <c r="HI29" s="600"/>
      <c r="HJ29" s="547"/>
      <c r="HK29" s="600"/>
      <c r="HL29" s="600"/>
      <c r="HM29" s="600"/>
      <c r="HN29" s="600"/>
      <c r="HO29" s="547"/>
      <c r="HP29" s="600"/>
      <c r="HQ29" s="600"/>
      <c r="HR29" s="600"/>
      <c r="HS29" s="600"/>
      <c r="HT29" s="547"/>
      <c r="HU29" s="600"/>
      <c r="HV29" s="600"/>
      <c r="HW29" s="600"/>
      <c r="HX29" s="600"/>
      <c r="HY29" s="547"/>
      <c r="HZ29" s="600"/>
      <c r="IA29" s="600"/>
      <c r="IB29" s="600"/>
      <c r="IC29" s="600"/>
      <c r="ID29" s="547"/>
      <c r="IE29" s="600"/>
      <c r="IF29" s="600"/>
      <c r="IG29" s="600"/>
      <c r="IH29" s="600"/>
      <c r="II29" s="547"/>
      <c r="IJ29" s="600"/>
      <c r="IK29" s="600"/>
      <c r="IL29" s="600"/>
      <c r="IM29" s="600"/>
      <c r="IN29" s="547"/>
      <c r="IO29" s="600"/>
      <c r="IP29" s="600"/>
      <c r="IQ29" s="600"/>
      <c r="IR29" s="600"/>
      <c r="IS29" s="547"/>
      <c r="IT29" s="600"/>
      <c r="IU29" s="600"/>
      <c r="IV29" s="600"/>
      <c r="IW29" s="600"/>
      <c r="IX29" s="547"/>
      <c r="IY29" s="5"/>
      <c r="IZ29" s="5"/>
    </row>
    <row r="30" spans="1:260" x14ac:dyDescent="0.25">
      <c r="A30" s="140">
        <v>19</v>
      </c>
      <c r="B30" s="198" t="s">
        <v>545</v>
      </c>
      <c r="C30" s="310"/>
      <c r="D30" s="328">
        <v>3</v>
      </c>
      <c r="E30" s="328">
        <v>2</v>
      </c>
      <c r="F30" s="328">
        <v>1</v>
      </c>
      <c r="G30" s="326"/>
      <c r="H30" s="334"/>
      <c r="I30" s="602"/>
      <c r="J30" s="603"/>
      <c r="K30" s="603"/>
      <c r="L30" s="603"/>
      <c r="M30" s="604"/>
      <c r="N30" s="600"/>
      <c r="O30" s="600"/>
      <c r="P30" s="600"/>
      <c r="Q30" s="600"/>
      <c r="R30" s="547"/>
      <c r="S30" s="600"/>
      <c r="T30" s="600"/>
      <c r="U30" s="600"/>
      <c r="V30" s="600"/>
      <c r="W30" s="547"/>
      <c r="X30" s="600"/>
      <c r="Y30" s="600"/>
      <c r="Z30" s="600"/>
      <c r="AA30" s="600"/>
      <c r="AB30" s="547"/>
      <c r="AC30" s="600"/>
      <c r="AD30" s="600"/>
      <c r="AE30" s="600"/>
      <c r="AF30" s="600"/>
      <c r="AG30" s="547"/>
      <c r="AH30" s="600"/>
      <c r="AI30" s="600"/>
      <c r="AJ30" s="600"/>
      <c r="AK30" s="600"/>
      <c r="AL30" s="547"/>
      <c r="AM30" s="600"/>
      <c r="AN30" s="600"/>
      <c r="AO30" s="600"/>
      <c r="AP30" s="600"/>
      <c r="AQ30" s="547"/>
      <c r="AR30" s="600"/>
      <c r="AS30" s="600"/>
      <c r="AT30" s="600"/>
      <c r="AU30" s="600"/>
      <c r="AV30" s="547"/>
      <c r="AW30" s="600"/>
      <c r="AX30" s="600"/>
      <c r="AY30" s="600"/>
      <c r="AZ30" s="600"/>
      <c r="BA30" s="547"/>
      <c r="BB30" s="600"/>
      <c r="BC30" s="600"/>
      <c r="BD30" s="600"/>
      <c r="BE30" s="600"/>
      <c r="BF30" s="547"/>
      <c r="BG30" s="600"/>
      <c r="BH30" s="600"/>
      <c r="BI30" s="600"/>
      <c r="BJ30" s="600"/>
      <c r="BK30" s="547"/>
      <c r="BL30" s="600"/>
      <c r="BM30" s="600"/>
      <c r="BN30" s="600"/>
      <c r="BO30" s="600"/>
      <c r="BP30" s="547"/>
      <c r="BQ30" s="600"/>
      <c r="BR30" s="600"/>
      <c r="BS30" s="600"/>
      <c r="BT30" s="600"/>
      <c r="BU30" s="547"/>
      <c r="BV30" s="600"/>
      <c r="BW30" s="600"/>
      <c r="BX30" s="600"/>
      <c r="BY30" s="600"/>
      <c r="BZ30" s="547"/>
      <c r="CA30" s="600"/>
      <c r="CB30" s="600"/>
      <c r="CC30" s="600"/>
      <c r="CD30" s="600"/>
      <c r="CE30" s="547"/>
      <c r="CF30" s="600"/>
      <c r="CG30" s="600"/>
      <c r="CH30" s="600"/>
      <c r="CI30" s="600"/>
      <c r="CJ30" s="547"/>
      <c r="CK30" s="600"/>
      <c r="CL30" s="600"/>
      <c r="CM30" s="600"/>
      <c r="CN30" s="600"/>
      <c r="CO30" s="547"/>
      <c r="CP30" s="600"/>
      <c r="CQ30" s="600"/>
      <c r="CR30" s="600"/>
      <c r="CS30" s="600"/>
      <c r="CT30" s="547"/>
      <c r="CU30" s="600"/>
      <c r="CV30" s="600"/>
      <c r="CW30" s="600"/>
      <c r="CX30" s="600"/>
      <c r="CY30" s="547"/>
      <c r="CZ30" s="600"/>
      <c r="DA30" s="600"/>
      <c r="DB30" s="600"/>
      <c r="DC30" s="600"/>
      <c r="DD30" s="547"/>
      <c r="DE30" s="600"/>
      <c r="DF30" s="600"/>
      <c r="DG30" s="600"/>
      <c r="DH30" s="600"/>
      <c r="DI30" s="547"/>
      <c r="DJ30" s="600"/>
      <c r="DK30" s="600"/>
      <c r="DL30" s="600"/>
      <c r="DM30" s="600"/>
      <c r="DN30" s="547"/>
      <c r="DO30" s="600"/>
      <c r="DP30" s="600"/>
      <c r="DQ30" s="600"/>
      <c r="DR30" s="600"/>
      <c r="DS30" s="547"/>
      <c r="DT30" s="600"/>
      <c r="DU30" s="600"/>
      <c r="DV30" s="600"/>
      <c r="DW30" s="600"/>
      <c r="DX30" s="547"/>
      <c r="DY30" s="600"/>
      <c r="DZ30" s="600"/>
      <c r="EA30" s="600"/>
      <c r="EB30" s="600"/>
      <c r="EC30" s="547"/>
      <c r="ED30" s="600"/>
      <c r="EE30" s="600"/>
      <c r="EF30" s="600"/>
      <c r="EG30" s="600"/>
      <c r="EH30" s="547"/>
      <c r="EI30" s="600"/>
      <c r="EJ30" s="600"/>
      <c r="EK30" s="600"/>
      <c r="EL30" s="600"/>
      <c r="EM30" s="547"/>
      <c r="EN30" s="600"/>
      <c r="EO30" s="600"/>
      <c r="EP30" s="600"/>
      <c r="EQ30" s="600"/>
      <c r="ER30" s="547"/>
      <c r="ES30" s="600"/>
      <c r="ET30" s="600"/>
      <c r="EU30" s="600"/>
      <c r="EV30" s="600"/>
      <c r="EW30" s="547"/>
      <c r="EX30" s="600"/>
      <c r="EY30" s="600"/>
      <c r="EZ30" s="600"/>
      <c r="FA30" s="600"/>
      <c r="FB30" s="547"/>
      <c r="FC30" s="600"/>
      <c r="FD30" s="600"/>
      <c r="FE30" s="600"/>
      <c r="FF30" s="600"/>
      <c r="FG30" s="547"/>
      <c r="FH30" s="600"/>
      <c r="FI30" s="600"/>
      <c r="FJ30" s="600"/>
      <c r="FK30" s="600"/>
      <c r="FL30" s="547"/>
      <c r="FM30" s="600"/>
      <c r="FN30" s="600"/>
      <c r="FO30" s="600"/>
      <c r="FP30" s="600"/>
      <c r="FQ30" s="547"/>
      <c r="FR30" s="600"/>
      <c r="FS30" s="600"/>
      <c r="FT30" s="600"/>
      <c r="FU30" s="600"/>
      <c r="FV30" s="547"/>
      <c r="FW30" s="600"/>
      <c r="FX30" s="600"/>
      <c r="FY30" s="600"/>
      <c r="FZ30" s="600"/>
      <c r="GA30" s="547"/>
      <c r="GB30" s="600"/>
      <c r="GC30" s="600"/>
      <c r="GD30" s="600"/>
      <c r="GE30" s="600"/>
      <c r="GF30" s="547"/>
      <c r="GG30" s="600"/>
      <c r="GH30" s="600"/>
      <c r="GI30" s="600"/>
      <c r="GJ30" s="600"/>
      <c r="GK30" s="547"/>
      <c r="GL30" s="600"/>
      <c r="GM30" s="600"/>
      <c r="GN30" s="600"/>
      <c r="GO30" s="600"/>
      <c r="GP30" s="547"/>
      <c r="GQ30" s="600"/>
      <c r="GR30" s="600"/>
      <c r="GS30" s="600"/>
      <c r="GT30" s="600"/>
      <c r="GU30" s="547"/>
      <c r="GV30" s="600"/>
      <c r="GW30" s="600"/>
      <c r="GX30" s="600"/>
      <c r="GY30" s="600"/>
      <c r="GZ30" s="547"/>
      <c r="HA30" s="600"/>
      <c r="HB30" s="600"/>
      <c r="HC30" s="600"/>
      <c r="HD30" s="600"/>
      <c r="HE30" s="547"/>
      <c r="HF30" s="600"/>
      <c r="HG30" s="600"/>
      <c r="HH30" s="600"/>
      <c r="HI30" s="600"/>
      <c r="HJ30" s="547"/>
      <c r="HK30" s="600"/>
      <c r="HL30" s="600"/>
      <c r="HM30" s="600"/>
      <c r="HN30" s="600"/>
      <c r="HO30" s="547"/>
      <c r="HP30" s="600"/>
      <c r="HQ30" s="600"/>
      <c r="HR30" s="600"/>
      <c r="HS30" s="600"/>
      <c r="HT30" s="547"/>
      <c r="HU30" s="600"/>
      <c r="HV30" s="600"/>
      <c r="HW30" s="600"/>
      <c r="HX30" s="600"/>
      <c r="HY30" s="547"/>
      <c r="HZ30" s="600"/>
      <c r="IA30" s="600"/>
      <c r="IB30" s="600"/>
      <c r="IC30" s="600"/>
      <c r="ID30" s="547"/>
      <c r="IE30" s="600"/>
      <c r="IF30" s="600"/>
      <c r="IG30" s="600"/>
      <c r="IH30" s="600"/>
      <c r="II30" s="547"/>
      <c r="IJ30" s="600"/>
      <c r="IK30" s="600"/>
      <c r="IL30" s="600"/>
      <c r="IM30" s="600"/>
      <c r="IN30" s="547"/>
      <c r="IO30" s="600"/>
      <c r="IP30" s="600"/>
      <c r="IQ30" s="600"/>
      <c r="IR30" s="600"/>
      <c r="IS30" s="547"/>
      <c r="IT30" s="600"/>
      <c r="IU30" s="600"/>
      <c r="IV30" s="600"/>
      <c r="IW30" s="600"/>
      <c r="IX30" s="547"/>
      <c r="IY30" s="5"/>
      <c r="IZ30" s="5"/>
    </row>
    <row r="31" spans="1:260" x14ac:dyDescent="0.25">
      <c r="A31" s="141">
        <v>20</v>
      </c>
      <c r="B31" s="502" t="s">
        <v>546</v>
      </c>
      <c r="C31" s="401">
        <v>1</v>
      </c>
      <c r="D31" s="499">
        <v>1</v>
      </c>
      <c r="E31" s="499"/>
      <c r="F31" s="499"/>
      <c r="G31" s="402"/>
      <c r="H31" s="334"/>
      <c r="I31" s="605"/>
      <c r="J31" s="606"/>
      <c r="K31" s="606"/>
      <c r="L31" s="606"/>
      <c r="M31" s="607"/>
      <c r="N31" s="600"/>
      <c r="O31" s="600"/>
      <c r="P31" s="600"/>
      <c r="Q31" s="600"/>
      <c r="R31" s="547"/>
      <c r="S31" s="600"/>
      <c r="T31" s="600"/>
      <c r="U31" s="600"/>
      <c r="V31" s="600"/>
      <c r="W31" s="547"/>
      <c r="X31" s="600"/>
      <c r="Y31" s="600"/>
      <c r="Z31" s="600"/>
      <c r="AA31" s="600"/>
      <c r="AB31" s="547"/>
      <c r="AC31" s="600"/>
      <c r="AD31" s="600"/>
      <c r="AE31" s="600"/>
      <c r="AF31" s="600"/>
      <c r="AG31" s="547"/>
      <c r="AH31" s="600"/>
      <c r="AI31" s="600"/>
      <c r="AJ31" s="600"/>
      <c r="AK31" s="600"/>
      <c r="AL31" s="547"/>
      <c r="AM31" s="600"/>
      <c r="AN31" s="600"/>
      <c r="AO31" s="600"/>
      <c r="AP31" s="600"/>
      <c r="AQ31" s="547"/>
      <c r="AR31" s="600"/>
      <c r="AS31" s="600"/>
      <c r="AT31" s="600"/>
      <c r="AU31" s="600"/>
      <c r="AV31" s="547"/>
      <c r="AW31" s="600"/>
      <c r="AX31" s="600"/>
      <c r="AY31" s="600"/>
      <c r="AZ31" s="600"/>
      <c r="BA31" s="547"/>
      <c r="BB31" s="600"/>
      <c r="BC31" s="600"/>
      <c r="BD31" s="600"/>
      <c r="BE31" s="600"/>
      <c r="BF31" s="547"/>
      <c r="BG31" s="600"/>
      <c r="BH31" s="600"/>
      <c r="BI31" s="600"/>
      <c r="BJ31" s="600"/>
      <c r="BK31" s="547"/>
      <c r="BL31" s="600"/>
      <c r="BM31" s="600"/>
      <c r="BN31" s="600"/>
      <c r="BO31" s="600"/>
      <c r="BP31" s="547"/>
      <c r="BQ31" s="600"/>
      <c r="BR31" s="600"/>
      <c r="BS31" s="600"/>
      <c r="BT31" s="600"/>
      <c r="BU31" s="547"/>
      <c r="BV31" s="600"/>
      <c r="BW31" s="600"/>
      <c r="BX31" s="600"/>
      <c r="BY31" s="600"/>
      <c r="BZ31" s="547"/>
      <c r="CA31" s="600"/>
      <c r="CB31" s="600"/>
      <c r="CC31" s="600"/>
      <c r="CD31" s="600"/>
      <c r="CE31" s="547"/>
      <c r="CF31" s="600"/>
      <c r="CG31" s="600"/>
      <c r="CH31" s="600"/>
      <c r="CI31" s="600"/>
      <c r="CJ31" s="547"/>
      <c r="CK31" s="600"/>
      <c r="CL31" s="600"/>
      <c r="CM31" s="600"/>
      <c r="CN31" s="600"/>
      <c r="CO31" s="547"/>
      <c r="CP31" s="600"/>
      <c r="CQ31" s="600"/>
      <c r="CR31" s="600"/>
      <c r="CS31" s="600"/>
      <c r="CT31" s="547"/>
      <c r="CU31" s="600"/>
      <c r="CV31" s="600"/>
      <c r="CW31" s="600"/>
      <c r="CX31" s="600"/>
      <c r="CY31" s="547"/>
      <c r="CZ31" s="600"/>
      <c r="DA31" s="600"/>
      <c r="DB31" s="600"/>
      <c r="DC31" s="600"/>
      <c r="DD31" s="547"/>
      <c r="DE31" s="600"/>
      <c r="DF31" s="600"/>
      <c r="DG31" s="600"/>
      <c r="DH31" s="600"/>
      <c r="DI31" s="547"/>
      <c r="DJ31" s="600"/>
      <c r="DK31" s="600"/>
      <c r="DL31" s="600"/>
      <c r="DM31" s="600"/>
      <c r="DN31" s="547"/>
      <c r="DO31" s="600"/>
      <c r="DP31" s="600"/>
      <c r="DQ31" s="600"/>
      <c r="DR31" s="600"/>
      <c r="DS31" s="547"/>
      <c r="DT31" s="600"/>
      <c r="DU31" s="600"/>
      <c r="DV31" s="600"/>
      <c r="DW31" s="600"/>
      <c r="DX31" s="547"/>
      <c r="DY31" s="600"/>
      <c r="DZ31" s="600"/>
      <c r="EA31" s="600"/>
      <c r="EB31" s="600"/>
      <c r="EC31" s="547"/>
      <c r="ED31" s="600"/>
      <c r="EE31" s="600"/>
      <c r="EF31" s="600"/>
      <c r="EG31" s="600"/>
      <c r="EH31" s="547"/>
      <c r="EI31" s="600"/>
      <c r="EJ31" s="600"/>
      <c r="EK31" s="600"/>
      <c r="EL31" s="600"/>
      <c r="EM31" s="547"/>
      <c r="EN31" s="600"/>
      <c r="EO31" s="600"/>
      <c r="EP31" s="600"/>
      <c r="EQ31" s="600"/>
      <c r="ER31" s="547"/>
      <c r="ES31" s="600"/>
      <c r="ET31" s="600"/>
      <c r="EU31" s="600"/>
      <c r="EV31" s="600"/>
      <c r="EW31" s="547"/>
      <c r="EX31" s="600"/>
      <c r="EY31" s="600"/>
      <c r="EZ31" s="600"/>
      <c r="FA31" s="600"/>
      <c r="FB31" s="547"/>
      <c r="FC31" s="600"/>
      <c r="FD31" s="600"/>
      <c r="FE31" s="600"/>
      <c r="FF31" s="600"/>
      <c r="FG31" s="547"/>
      <c r="FH31" s="600"/>
      <c r="FI31" s="600"/>
      <c r="FJ31" s="600"/>
      <c r="FK31" s="600"/>
      <c r="FL31" s="547"/>
      <c r="FM31" s="600"/>
      <c r="FN31" s="600"/>
      <c r="FO31" s="600"/>
      <c r="FP31" s="600"/>
      <c r="FQ31" s="547"/>
      <c r="FR31" s="600"/>
      <c r="FS31" s="600"/>
      <c r="FT31" s="600"/>
      <c r="FU31" s="600"/>
      <c r="FV31" s="547"/>
      <c r="FW31" s="600"/>
      <c r="FX31" s="600"/>
      <c r="FY31" s="600"/>
      <c r="FZ31" s="600"/>
      <c r="GA31" s="547"/>
      <c r="GB31" s="600"/>
      <c r="GC31" s="600"/>
      <c r="GD31" s="600"/>
      <c r="GE31" s="600"/>
      <c r="GF31" s="547"/>
      <c r="GG31" s="600"/>
      <c r="GH31" s="600"/>
      <c r="GI31" s="600"/>
      <c r="GJ31" s="600"/>
      <c r="GK31" s="547"/>
      <c r="GL31" s="600"/>
      <c r="GM31" s="600"/>
      <c r="GN31" s="600"/>
      <c r="GO31" s="600"/>
      <c r="GP31" s="547"/>
      <c r="GQ31" s="600"/>
      <c r="GR31" s="600"/>
      <c r="GS31" s="600"/>
      <c r="GT31" s="600"/>
      <c r="GU31" s="547"/>
      <c r="GV31" s="600"/>
      <c r="GW31" s="600"/>
      <c r="GX31" s="600"/>
      <c r="GY31" s="600"/>
      <c r="GZ31" s="547"/>
      <c r="HA31" s="600"/>
      <c r="HB31" s="600"/>
      <c r="HC31" s="600"/>
      <c r="HD31" s="600"/>
      <c r="HE31" s="547"/>
      <c r="HF31" s="600"/>
      <c r="HG31" s="600"/>
      <c r="HH31" s="600"/>
      <c r="HI31" s="600"/>
      <c r="HJ31" s="547"/>
      <c r="HK31" s="600"/>
      <c r="HL31" s="600"/>
      <c r="HM31" s="600"/>
      <c r="HN31" s="600"/>
      <c r="HO31" s="547"/>
      <c r="HP31" s="600"/>
      <c r="HQ31" s="600"/>
      <c r="HR31" s="600"/>
      <c r="HS31" s="600"/>
      <c r="HT31" s="547"/>
      <c r="HU31" s="600"/>
      <c r="HV31" s="600"/>
      <c r="HW31" s="600"/>
      <c r="HX31" s="600"/>
      <c r="HY31" s="547"/>
      <c r="HZ31" s="600"/>
      <c r="IA31" s="600"/>
      <c r="IB31" s="600"/>
      <c r="IC31" s="600"/>
      <c r="ID31" s="547"/>
      <c r="IE31" s="600"/>
      <c r="IF31" s="600"/>
      <c r="IG31" s="600"/>
      <c r="IH31" s="600"/>
      <c r="II31" s="547"/>
      <c r="IJ31" s="600"/>
      <c r="IK31" s="600"/>
      <c r="IL31" s="600"/>
      <c r="IM31" s="600"/>
      <c r="IN31" s="547"/>
      <c r="IO31" s="600"/>
      <c r="IP31" s="600"/>
      <c r="IQ31" s="600"/>
      <c r="IR31" s="600"/>
      <c r="IS31" s="547"/>
      <c r="IT31" s="600"/>
      <c r="IU31" s="600"/>
      <c r="IV31" s="600"/>
      <c r="IW31" s="600"/>
      <c r="IX31" s="547"/>
      <c r="IY31" s="5"/>
      <c r="IZ31" s="5"/>
    </row>
    <row r="32" spans="1:260" ht="32.25" customHeight="1" x14ac:dyDescent="0.25">
      <c r="A32" s="952" t="s">
        <v>643</v>
      </c>
      <c r="B32" s="953"/>
      <c r="C32" s="954" t="str">
        <f>IF(SUM(C$29:G$31)=0,"",IF(SUM(C$29:G$31)&lt;&gt;SUM(C$8:G$8),"Values entered in Lines 18 through 20 do not match values entered in Line 1 for one or more position types. Please Review.",""))</f>
        <v/>
      </c>
      <c r="D32" s="955"/>
      <c r="E32" s="955"/>
      <c r="F32" s="955"/>
      <c r="G32" s="956"/>
      <c r="H32" s="500"/>
      <c r="I32" s="629" t="str">
        <f>IF(AND(SUM(I$8)=0,SUM(I29:I31)=0),"",IF(SUM(I29:I31)=0, "", IF(SUM(I29:I31)=I$8,"","Total does not match Line 1")))</f>
        <v/>
      </c>
      <c r="J32" s="630" t="str">
        <f t="shared" ref="J32:BU32" si="201">IF(AND(SUM(J$8)=0,SUM(J29:J31)=0),"",IF(SUM(J29:J31)=0, "", IF(SUM(J29:J31)=J$8,"","Total does not match Line 1")))</f>
        <v/>
      </c>
      <c r="K32" s="630" t="str">
        <f t="shared" si="201"/>
        <v/>
      </c>
      <c r="L32" s="630" t="str">
        <f t="shared" si="201"/>
        <v/>
      </c>
      <c r="M32" s="631" t="str">
        <f t="shared" si="201"/>
        <v/>
      </c>
      <c r="N32" s="632" t="str">
        <f t="shared" si="201"/>
        <v/>
      </c>
      <c r="O32" s="632" t="str">
        <f t="shared" si="201"/>
        <v/>
      </c>
      <c r="P32" s="632" t="str">
        <f t="shared" si="201"/>
        <v/>
      </c>
      <c r="Q32" s="632" t="str">
        <f t="shared" si="201"/>
        <v/>
      </c>
      <c r="R32" s="632" t="str">
        <f t="shared" si="201"/>
        <v/>
      </c>
      <c r="S32" s="632" t="str">
        <f t="shared" si="201"/>
        <v/>
      </c>
      <c r="T32" s="632" t="str">
        <f t="shared" si="201"/>
        <v/>
      </c>
      <c r="U32" s="632" t="str">
        <f t="shared" si="201"/>
        <v/>
      </c>
      <c r="V32" s="632" t="str">
        <f t="shared" si="201"/>
        <v/>
      </c>
      <c r="W32" s="632" t="str">
        <f t="shared" si="201"/>
        <v/>
      </c>
      <c r="X32" s="632" t="str">
        <f t="shared" si="201"/>
        <v/>
      </c>
      <c r="Y32" s="632" t="str">
        <f t="shared" si="201"/>
        <v/>
      </c>
      <c r="Z32" s="632" t="str">
        <f t="shared" si="201"/>
        <v/>
      </c>
      <c r="AA32" s="632" t="str">
        <f t="shared" si="201"/>
        <v/>
      </c>
      <c r="AB32" s="632" t="str">
        <f t="shared" si="201"/>
        <v/>
      </c>
      <c r="AC32" s="632" t="str">
        <f t="shared" si="201"/>
        <v/>
      </c>
      <c r="AD32" s="632" t="str">
        <f t="shared" si="201"/>
        <v/>
      </c>
      <c r="AE32" s="632" t="str">
        <f t="shared" si="201"/>
        <v/>
      </c>
      <c r="AF32" s="632" t="str">
        <f t="shared" si="201"/>
        <v/>
      </c>
      <c r="AG32" s="632" t="str">
        <f t="shared" si="201"/>
        <v/>
      </c>
      <c r="AH32" s="632" t="str">
        <f t="shared" si="201"/>
        <v/>
      </c>
      <c r="AI32" s="632" t="str">
        <f t="shared" si="201"/>
        <v/>
      </c>
      <c r="AJ32" s="632" t="str">
        <f t="shared" si="201"/>
        <v/>
      </c>
      <c r="AK32" s="632" t="str">
        <f t="shared" si="201"/>
        <v/>
      </c>
      <c r="AL32" s="632" t="str">
        <f t="shared" si="201"/>
        <v/>
      </c>
      <c r="AM32" s="632" t="str">
        <f t="shared" si="201"/>
        <v/>
      </c>
      <c r="AN32" s="632" t="str">
        <f t="shared" si="201"/>
        <v/>
      </c>
      <c r="AO32" s="632" t="str">
        <f t="shared" si="201"/>
        <v/>
      </c>
      <c r="AP32" s="632" t="str">
        <f t="shared" si="201"/>
        <v/>
      </c>
      <c r="AQ32" s="632" t="str">
        <f t="shared" si="201"/>
        <v/>
      </c>
      <c r="AR32" s="632" t="str">
        <f t="shared" si="201"/>
        <v/>
      </c>
      <c r="AS32" s="632" t="str">
        <f t="shared" si="201"/>
        <v/>
      </c>
      <c r="AT32" s="632" t="str">
        <f t="shared" si="201"/>
        <v/>
      </c>
      <c r="AU32" s="632" t="str">
        <f t="shared" si="201"/>
        <v/>
      </c>
      <c r="AV32" s="632" t="str">
        <f t="shared" si="201"/>
        <v/>
      </c>
      <c r="AW32" s="632" t="str">
        <f t="shared" si="201"/>
        <v/>
      </c>
      <c r="AX32" s="632" t="str">
        <f t="shared" si="201"/>
        <v/>
      </c>
      <c r="AY32" s="632" t="str">
        <f t="shared" si="201"/>
        <v/>
      </c>
      <c r="AZ32" s="632" t="str">
        <f t="shared" si="201"/>
        <v/>
      </c>
      <c r="BA32" s="632" t="str">
        <f t="shared" si="201"/>
        <v/>
      </c>
      <c r="BB32" s="632" t="str">
        <f t="shared" si="201"/>
        <v/>
      </c>
      <c r="BC32" s="632" t="str">
        <f t="shared" si="201"/>
        <v/>
      </c>
      <c r="BD32" s="632" t="str">
        <f t="shared" si="201"/>
        <v/>
      </c>
      <c r="BE32" s="632" t="str">
        <f t="shared" si="201"/>
        <v/>
      </c>
      <c r="BF32" s="632" t="str">
        <f t="shared" si="201"/>
        <v/>
      </c>
      <c r="BG32" s="632" t="str">
        <f t="shared" si="201"/>
        <v/>
      </c>
      <c r="BH32" s="632" t="str">
        <f t="shared" si="201"/>
        <v/>
      </c>
      <c r="BI32" s="632" t="str">
        <f t="shared" si="201"/>
        <v/>
      </c>
      <c r="BJ32" s="632" t="str">
        <f t="shared" si="201"/>
        <v/>
      </c>
      <c r="BK32" s="632" t="str">
        <f t="shared" si="201"/>
        <v/>
      </c>
      <c r="BL32" s="632" t="str">
        <f t="shared" si="201"/>
        <v/>
      </c>
      <c r="BM32" s="632" t="str">
        <f t="shared" si="201"/>
        <v/>
      </c>
      <c r="BN32" s="632" t="str">
        <f t="shared" si="201"/>
        <v/>
      </c>
      <c r="BO32" s="632" t="str">
        <f t="shared" si="201"/>
        <v/>
      </c>
      <c r="BP32" s="632" t="str">
        <f t="shared" si="201"/>
        <v/>
      </c>
      <c r="BQ32" s="632" t="str">
        <f t="shared" si="201"/>
        <v/>
      </c>
      <c r="BR32" s="632" t="str">
        <f t="shared" si="201"/>
        <v/>
      </c>
      <c r="BS32" s="632" t="str">
        <f t="shared" si="201"/>
        <v/>
      </c>
      <c r="BT32" s="632" t="str">
        <f t="shared" si="201"/>
        <v/>
      </c>
      <c r="BU32" s="632" t="str">
        <f t="shared" si="201"/>
        <v/>
      </c>
      <c r="BV32" s="632" t="str">
        <f t="shared" ref="BV32:EG32" si="202">IF(AND(SUM(BV$8)=0,SUM(BV29:BV31)=0),"",IF(SUM(BV29:BV31)=0, "", IF(SUM(BV29:BV31)=BV$8,"","Total does not match Line 1")))</f>
        <v/>
      </c>
      <c r="BW32" s="632" t="str">
        <f t="shared" si="202"/>
        <v/>
      </c>
      <c r="BX32" s="632" t="str">
        <f t="shared" si="202"/>
        <v/>
      </c>
      <c r="BY32" s="632" t="str">
        <f t="shared" si="202"/>
        <v/>
      </c>
      <c r="BZ32" s="632" t="str">
        <f t="shared" si="202"/>
        <v/>
      </c>
      <c r="CA32" s="632" t="str">
        <f t="shared" si="202"/>
        <v/>
      </c>
      <c r="CB32" s="632" t="str">
        <f t="shared" si="202"/>
        <v/>
      </c>
      <c r="CC32" s="632" t="str">
        <f t="shared" si="202"/>
        <v/>
      </c>
      <c r="CD32" s="632" t="str">
        <f t="shared" si="202"/>
        <v/>
      </c>
      <c r="CE32" s="632" t="str">
        <f t="shared" si="202"/>
        <v/>
      </c>
      <c r="CF32" s="632" t="str">
        <f t="shared" si="202"/>
        <v/>
      </c>
      <c r="CG32" s="632" t="str">
        <f t="shared" si="202"/>
        <v/>
      </c>
      <c r="CH32" s="632" t="str">
        <f t="shared" si="202"/>
        <v/>
      </c>
      <c r="CI32" s="632" t="str">
        <f t="shared" si="202"/>
        <v/>
      </c>
      <c r="CJ32" s="632" t="str">
        <f t="shared" si="202"/>
        <v/>
      </c>
      <c r="CK32" s="632" t="str">
        <f t="shared" si="202"/>
        <v/>
      </c>
      <c r="CL32" s="632" t="str">
        <f t="shared" si="202"/>
        <v/>
      </c>
      <c r="CM32" s="632" t="str">
        <f t="shared" si="202"/>
        <v/>
      </c>
      <c r="CN32" s="632" t="str">
        <f t="shared" si="202"/>
        <v/>
      </c>
      <c r="CO32" s="632" t="str">
        <f t="shared" si="202"/>
        <v/>
      </c>
      <c r="CP32" s="632" t="str">
        <f t="shared" si="202"/>
        <v/>
      </c>
      <c r="CQ32" s="632" t="str">
        <f t="shared" si="202"/>
        <v/>
      </c>
      <c r="CR32" s="632" t="str">
        <f t="shared" si="202"/>
        <v/>
      </c>
      <c r="CS32" s="632" t="str">
        <f t="shared" si="202"/>
        <v/>
      </c>
      <c r="CT32" s="632" t="str">
        <f t="shared" si="202"/>
        <v/>
      </c>
      <c r="CU32" s="632" t="str">
        <f t="shared" si="202"/>
        <v/>
      </c>
      <c r="CV32" s="632" t="str">
        <f t="shared" si="202"/>
        <v/>
      </c>
      <c r="CW32" s="632" t="str">
        <f t="shared" si="202"/>
        <v/>
      </c>
      <c r="CX32" s="632" t="str">
        <f t="shared" si="202"/>
        <v/>
      </c>
      <c r="CY32" s="632" t="str">
        <f t="shared" si="202"/>
        <v/>
      </c>
      <c r="CZ32" s="632" t="str">
        <f t="shared" si="202"/>
        <v/>
      </c>
      <c r="DA32" s="632" t="str">
        <f t="shared" si="202"/>
        <v/>
      </c>
      <c r="DB32" s="632" t="str">
        <f t="shared" si="202"/>
        <v/>
      </c>
      <c r="DC32" s="632" t="str">
        <f t="shared" si="202"/>
        <v/>
      </c>
      <c r="DD32" s="632" t="str">
        <f t="shared" si="202"/>
        <v/>
      </c>
      <c r="DE32" s="632" t="str">
        <f t="shared" si="202"/>
        <v/>
      </c>
      <c r="DF32" s="632" t="str">
        <f t="shared" si="202"/>
        <v/>
      </c>
      <c r="DG32" s="632" t="str">
        <f t="shared" si="202"/>
        <v/>
      </c>
      <c r="DH32" s="632" t="str">
        <f t="shared" si="202"/>
        <v/>
      </c>
      <c r="DI32" s="632" t="str">
        <f t="shared" si="202"/>
        <v/>
      </c>
      <c r="DJ32" s="632" t="str">
        <f t="shared" si="202"/>
        <v/>
      </c>
      <c r="DK32" s="632" t="str">
        <f t="shared" si="202"/>
        <v/>
      </c>
      <c r="DL32" s="632" t="str">
        <f t="shared" si="202"/>
        <v/>
      </c>
      <c r="DM32" s="632" t="str">
        <f t="shared" si="202"/>
        <v/>
      </c>
      <c r="DN32" s="632" t="str">
        <f t="shared" si="202"/>
        <v/>
      </c>
      <c r="DO32" s="632" t="str">
        <f t="shared" si="202"/>
        <v/>
      </c>
      <c r="DP32" s="632" t="str">
        <f t="shared" si="202"/>
        <v/>
      </c>
      <c r="DQ32" s="632" t="str">
        <f t="shared" si="202"/>
        <v/>
      </c>
      <c r="DR32" s="632" t="str">
        <f t="shared" si="202"/>
        <v/>
      </c>
      <c r="DS32" s="632" t="str">
        <f t="shared" si="202"/>
        <v/>
      </c>
      <c r="DT32" s="632" t="str">
        <f t="shared" si="202"/>
        <v/>
      </c>
      <c r="DU32" s="632" t="str">
        <f t="shared" si="202"/>
        <v/>
      </c>
      <c r="DV32" s="632" t="str">
        <f t="shared" si="202"/>
        <v/>
      </c>
      <c r="DW32" s="632" t="str">
        <f t="shared" si="202"/>
        <v/>
      </c>
      <c r="DX32" s="632" t="str">
        <f t="shared" si="202"/>
        <v/>
      </c>
      <c r="DY32" s="632" t="str">
        <f t="shared" si="202"/>
        <v/>
      </c>
      <c r="DZ32" s="632" t="str">
        <f t="shared" si="202"/>
        <v/>
      </c>
      <c r="EA32" s="632" t="str">
        <f t="shared" si="202"/>
        <v/>
      </c>
      <c r="EB32" s="632" t="str">
        <f t="shared" si="202"/>
        <v/>
      </c>
      <c r="EC32" s="632" t="str">
        <f t="shared" si="202"/>
        <v/>
      </c>
      <c r="ED32" s="632" t="str">
        <f t="shared" si="202"/>
        <v/>
      </c>
      <c r="EE32" s="632" t="str">
        <f t="shared" si="202"/>
        <v/>
      </c>
      <c r="EF32" s="632" t="str">
        <f t="shared" si="202"/>
        <v/>
      </c>
      <c r="EG32" s="632" t="str">
        <f t="shared" si="202"/>
        <v/>
      </c>
      <c r="EH32" s="632" t="str">
        <f t="shared" ref="EH32:GS32" si="203">IF(AND(SUM(EH$8)=0,SUM(EH29:EH31)=0),"",IF(SUM(EH29:EH31)=0, "", IF(SUM(EH29:EH31)=EH$8,"","Total does not match Line 1")))</f>
        <v/>
      </c>
      <c r="EI32" s="632" t="str">
        <f t="shared" si="203"/>
        <v/>
      </c>
      <c r="EJ32" s="632" t="str">
        <f t="shared" si="203"/>
        <v/>
      </c>
      <c r="EK32" s="632" t="str">
        <f t="shared" si="203"/>
        <v/>
      </c>
      <c r="EL32" s="632" t="str">
        <f t="shared" si="203"/>
        <v/>
      </c>
      <c r="EM32" s="632" t="str">
        <f t="shared" si="203"/>
        <v/>
      </c>
      <c r="EN32" s="632" t="str">
        <f t="shared" si="203"/>
        <v/>
      </c>
      <c r="EO32" s="632" t="str">
        <f t="shared" si="203"/>
        <v/>
      </c>
      <c r="EP32" s="632" t="str">
        <f t="shared" si="203"/>
        <v/>
      </c>
      <c r="EQ32" s="632" t="str">
        <f t="shared" si="203"/>
        <v/>
      </c>
      <c r="ER32" s="632" t="str">
        <f t="shared" si="203"/>
        <v/>
      </c>
      <c r="ES32" s="632" t="str">
        <f t="shared" si="203"/>
        <v/>
      </c>
      <c r="ET32" s="632" t="str">
        <f t="shared" si="203"/>
        <v/>
      </c>
      <c r="EU32" s="632" t="str">
        <f t="shared" si="203"/>
        <v/>
      </c>
      <c r="EV32" s="632" t="str">
        <f t="shared" si="203"/>
        <v/>
      </c>
      <c r="EW32" s="632" t="str">
        <f t="shared" si="203"/>
        <v/>
      </c>
      <c r="EX32" s="632" t="str">
        <f t="shared" si="203"/>
        <v/>
      </c>
      <c r="EY32" s="632" t="str">
        <f t="shared" si="203"/>
        <v/>
      </c>
      <c r="EZ32" s="632" t="str">
        <f t="shared" si="203"/>
        <v/>
      </c>
      <c r="FA32" s="632" t="str">
        <f t="shared" si="203"/>
        <v/>
      </c>
      <c r="FB32" s="632" t="str">
        <f t="shared" si="203"/>
        <v/>
      </c>
      <c r="FC32" s="632" t="str">
        <f t="shared" si="203"/>
        <v/>
      </c>
      <c r="FD32" s="632" t="str">
        <f t="shared" si="203"/>
        <v/>
      </c>
      <c r="FE32" s="632" t="str">
        <f t="shared" si="203"/>
        <v/>
      </c>
      <c r="FF32" s="632" t="str">
        <f t="shared" si="203"/>
        <v/>
      </c>
      <c r="FG32" s="632" t="str">
        <f t="shared" si="203"/>
        <v/>
      </c>
      <c r="FH32" s="632" t="str">
        <f t="shared" si="203"/>
        <v/>
      </c>
      <c r="FI32" s="632" t="str">
        <f t="shared" si="203"/>
        <v/>
      </c>
      <c r="FJ32" s="632" t="str">
        <f t="shared" si="203"/>
        <v/>
      </c>
      <c r="FK32" s="632" t="str">
        <f t="shared" si="203"/>
        <v/>
      </c>
      <c r="FL32" s="632" t="str">
        <f t="shared" si="203"/>
        <v/>
      </c>
      <c r="FM32" s="632" t="str">
        <f t="shared" si="203"/>
        <v/>
      </c>
      <c r="FN32" s="632" t="str">
        <f t="shared" si="203"/>
        <v/>
      </c>
      <c r="FO32" s="632" t="str">
        <f t="shared" si="203"/>
        <v/>
      </c>
      <c r="FP32" s="632" t="str">
        <f t="shared" si="203"/>
        <v/>
      </c>
      <c r="FQ32" s="632" t="str">
        <f t="shared" si="203"/>
        <v/>
      </c>
      <c r="FR32" s="632" t="str">
        <f t="shared" si="203"/>
        <v/>
      </c>
      <c r="FS32" s="632" t="str">
        <f t="shared" si="203"/>
        <v/>
      </c>
      <c r="FT32" s="632" t="str">
        <f t="shared" si="203"/>
        <v/>
      </c>
      <c r="FU32" s="632" t="str">
        <f t="shared" si="203"/>
        <v/>
      </c>
      <c r="FV32" s="632" t="str">
        <f t="shared" si="203"/>
        <v/>
      </c>
      <c r="FW32" s="632" t="str">
        <f t="shared" si="203"/>
        <v/>
      </c>
      <c r="FX32" s="632" t="str">
        <f t="shared" si="203"/>
        <v/>
      </c>
      <c r="FY32" s="632" t="str">
        <f t="shared" si="203"/>
        <v/>
      </c>
      <c r="FZ32" s="632" t="str">
        <f t="shared" si="203"/>
        <v/>
      </c>
      <c r="GA32" s="632" t="str">
        <f t="shared" si="203"/>
        <v/>
      </c>
      <c r="GB32" s="632" t="str">
        <f t="shared" si="203"/>
        <v/>
      </c>
      <c r="GC32" s="632" t="str">
        <f t="shared" si="203"/>
        <v/>
      </c>
      <c r="GD32" s="632" t="str">
        <f t="shared" si="203"/>
        <v/>
      </c>
      <c r="GE32" s="632" t="str">
        <f t="shared" si="203"/>
        <v/>
      </c>
      <c r="GF32" s="632" t="str">
        <f t="shared" si="203"/>
        <v/>
      </c>
      <c r="GG32" s="632" t="str">
        <f t="shared" si="203"/>
        <v/>
      </c>
      <c r="GH32" s="632" t="str">
        <f t="shared" si="203"/>
        <v/>
      </c>
      <c r="GI32" s="632" t="str">
        <f t="shared" si="203"/>
        <v/>
      </c>
      <c r="GJ32" s="632" t="str">
        <f t="shared" si="203"/>
        <v/>
      </c>
      <c r="GK32" s="632" t="str">
        <f t="shared" si="203"/>
        <v/>
      </c>
      <c r="GL32" s="632" t="str">
        <f t="shared" si="203"/>
        <v/>
      </c>
      <c r="GM32" s="632" t="str">
        <f t="shared" si="203"/>
        <v/>
      </c>
      <c r="GN32" s="632" t="str">
        <f t="shared" si="203"/>
        <v/>
      </c>
      <c r="GO32" s="632" t="str">
        <f t="shared" si="203"/>
        <v/>
      </c>
      <c r="GP32" s="632" t="str">
        <f t="shared" si="203"/>
        <v/>
      </c>
      <c r="GQ32" s="632" t="str">
        <f t="shared" si="203"/>
        <v/>
      </c>
      <c r="GR32" s="632" t="str">
        <f t="shared" si="203"/>
        <v/>
      </c>
      <c r="GS32" s="632" t="str">
        <f t="shared" si="203"/>
        <v/>
      </c>
      <c r="GT32" s="632" t="str">
        <f t="shared" ref="GT32:IX32" si="204">IF(AND(SUM(GT$8)=0,SUM(GT29:GT31)=0),"",IF(SUM(GT29:GT31)=0, "", IF(SUM(GT29:GT31)=GT$8,"","Total does not match Line 1")))</f>
        <v/>
      </c>
      <c r="GU32" s="632" t="str">
        <f t="shared" si="204"/>
        <v/>
      </c>
      <c r="GV32" s="632" t="str">
        <f t="shared" si="204"/>
        <v/>
      </c>
      <c r="GW32" s="632" t="str">
        <f t="shared" si="204"/>
        <v/>
      </c>
      <c r="GX32" s="632" t="str">
        <f t="shared" si="204"/>
        <v/>
      </c>
      <c r="GY32" s="632" t="str">
        <f t="shared" si="204"/>
        <v/>
      </c>
      <c r="GZ32" s="632" t="str">
        <f t="shared" si="204"/>
        <v/>
      </c>
      <c r="HA32" s="632" t="str">
        <f t="shared" si="204"/>
        <v/>
      </c>
      <c r="HB32" s="632" t="str">
        <f t="shared" si="204"/>
        <v/>
      </c>
      <c r="HC32" s="632" t="str">
        <f t="shared" si="204"/>
        <v/>
      </c>
      <c r="HD32" s="632" t="str">
        <f t="shared" si="204"/>
        <v/>
      </c>
      <c r="HE32" s="632" t="str">
        <f t="shared" si="204"/>
        <v/>
      </c>
      <c r="HF32" s="632" t="str">
        <f t="shared" si="204"/>
        <v/>
      </c>
      <c r="HG32" s="632" t="str">
        <f t="shared" si="204"/>
        <v/>
      </c>
      <c r="HH32" s="632" t="str">
        <f t="shared" si="204"/>
        <v/>
      </c>
      <c r="HI32" s="632" t="str">
        <f t="shared" si="204"/>
        <v/>
      </c>
      <c r="HJ32" s="632" t="str">
        <f t="shared" si="204"/>
        <v/>
      </c>
      <c r="HK32" s="632" t="str">
        <f t="shared" si="204"/>
        <v/>
      </c>
      <c r="HL32" s="632" t="str">
        <f t="shared" si="204"/>
        <v/>
      </c>
      <c r="HM32" s="632" t="str">
        <f t="shared" si="204"/>
        <v/>
      </c>
      <c r="HN32" s="632" t="str">
        <f t="shared" si="204"/>
        <v/>
      </c>
      <c r="HO32" s="632" t="str">
        <f t="shared" si="204"/>
        <v/>
      </c>
      <c r="HP32" s="632" t="str">
        <f t="shared" si="204"/>
        <v/>
      </c>
      <c r="HQ32" s="632" t="str">
        <f t="shared" si="204"/>
        <v/>
      </c>
      <c r="HR32" s="632" t="str">
        <f t="shared" si="204"/>
        <v/>
      </c>
      <c r="HS32" s="632" t="str">
        <f t="shared" si="204"/>
        <v/>
      </c>
      <c r="HT32" s="632" t="str">
        <f t="shared" si="204"/>
        <v/>
      </c>
      <c r="HU32" s="632" t="str">
        <f t="shared" si="204"/>
        <v/>
      </c>
      <c r="HV32" s="632" t="str">
        <f t="shared" si="204"/>
        <v/>
      </c>
      <c r="HW32" s="632" t="str">
        <f t="shared" si="204"/>
        <v/>
      </c>
      <c r="HX32" s="632" t="str">
        <f t="shared" si="204"/>
        <v/>
      </c>
      <c r="HY32" s="632" t="str">
        <f t="shared" si="204"/>
        <v/>
      </c>
      <c r="HZ32" s="632" t="str">
        <f t="shared" si="204"/>
        <v/>
      </c>
      <c r="IA32" s="632" t="str">
        <f t="shared" si="204"/>
        <v/>
      </c>
      <c r="IB32" s="632" t="str">
        <f t="shared" si="204"/>
        <v/>
      </c>
      <c r="IC32" s="632" t="str">
        <f t="shared" si="204"/>
        <v/>
      </c>
      <c r="ID32" s="632" t="str">
        <f t="shared" si="204"/>
        <v/>
      </c>
      <c r="IE32" s="632" t="str">
        <f t="shared" si="204"/>
        <v/>
      </c>
      <c r="IF32" s="632" t="str">
        <f t="shared" si="204"/>
        <v/>
      </c>
      <c r="IG32" s="632" t="str">
        <f t="shared" si="204"/>
        <v/>
      </c>
      <c r="IH32" s="632" t="str">
        <f t="shared" si="204"/>
        <v/>
      </c>
      <c r="II32" s="632" t="str">
        <f t="shared" si="204"/>
        <v/>
      </c>
      <c r="IJ32" s="632" t="str">
        <f t="shared" si="204"/>
        <v/>
      </c>
      <c r="IK32" s="632" t="str">
        <f t="shared" si="204"/>
        <v/>
      </c>
      <c r="IL32" s="632" t="str">
        <f t="shared" si="204"/>
        <v/>
      </c>
      <c r="IM32" s="632" t="str">
        <f t="shared" si="204"/>
        <v/>
      </c>
      <c r="IN32" s="632" t="str">
        <f t="shared" si="204"/>
        <v/>
      </c>
      <c r="IO32" s="632" t="str">
        <f t="shared" si="204"/>
        <v/>
      </c>
      <c r="IP32" s="632" t="str">
        <f t="shared" si="204"/>
        <v/>
      </c>
      <c r="IQ32" s="632" t="str">
        <f t="shared" si="204"/>
        <v/>
      </c>
      <c r="IR32" s="632" t="str">
        <f t="shared" si="204"/>
        <v/>
      </c>
      <c r="IS32" s="632" t="str">
        <f t="shared" si="204"/>
        <v/>
      </c>
      <c r="IT32" s="632" t="str">
        <f t="shared" si="204"/>
        <v/>
      </c>
      <c r="IU32" s="632" t="str">
        <f t="shared" si="204"/>
        <v/>
      </c>
      <c r="IV32" s="632" t="str">
        <f t="shared" si="204"/>
        <v/>
      </c>
      <c r="IW32" s="632" t="str">
        <f t="shared" si="204"/>
        <v/>
      </c>
      <c r="IX32" s="632" t="str">
        <f t="shared" si="204"/>
        <v/>
      </c>
      <c r="IY32" s="5"/>
      <c r="IZ32" s="5"/>
    </row>
    <row r="33" spans="1:260" x14ac:dyDescent="0.25">
      <c r="A33" s="140">
        <v>21</v>
      </c>
      <c r="B33" s="302" t="s">
        <v>547</v>
      </c>
      <c r="C33" s="310"/>
      <c r="D33" s="328">
        <v>4</v>
      </c>
      <c r="E33" s="328">
        <v>8</v>
      </c>
      <c r="F33" s="328"/>
      <c r="G33" s="326"/>
      <c r="H33" s="334"/>
      <c r="I33" s="602"/>
      <c r="J33" s="603"/>
      <c r="K33" s="603"/>
      <c r="L33" s="603"/>
      <c r="M33" s="604"/>
      <c r="N33" s="600"/>
      <c r="O33" s="600"/>
      <c r="P33" s="600"/>
      <c r="Q33" s="600"/>
      <c r="R33" s="547"/>
      <c r="S33" s="600"/>
      <c r="T33" s="600"/>
      <c r="U33" s="600"/>
      <c r="V33" s="600"/>
      <c r="W33" s="547"/>
      <c r="X33" s="600"/>
      <c r="Y33" s="600"/>
      <c r="Z33" s="600"/>
      <c r="AA33" s="600"/>
      <c r="AB33" s="547"/>
      <c r="AC33" s="600"/>
      <c r="AD33" s="600"/>
      <c r="AE33" s="600"/>
      <c r="AF33" s="600"/>
      <c r="AG33" s="547"/>
      <c r="AH33" s="600"/>
      <c r="AI33" s="600"/>
      <c r="AJ33" s="600"/>
      <c r="AK33" s="600"/>
      <c r="AL33" s="547"/>
      <c r="AM33" s="600"/>
      <c r="AN33" s="600"/>
      <c r="AO33" s="600"/>
      <c r="AP33" s="600"/>
      <c r="AQ33" s="547"/>
      <c r="AR33" s="600"/>
      <c r="AS33" s="600"/>
      <c r="AT33" s="600"/>
      <c r="AU33" s="600"/>
      <c r="AV33" s="547"/>
      <c r="AW33" s="600"/>
      <c r="AX33" s="600"/>
      <c r="AY33" s="600"/>
      <c r="AZ33" s="600"/>
      <c r="BA33" s="547"/>
      <c r="BB33" s="600"/>
      <c r="BC33" s="600"/>
      <c r="BD33" s="600"/>
      <c r="BE33" s="600"/>
      <c r="BF33" s="547"/>
      <c r="BG33" s="600"/>
      <c r="BH33" s="600"/>
      <c r="BI33" s="600"/>
      <c r="BJ33" s="600"/>
      <c r="BK33" s="547"/>
      <c r="BL33" s="600"/>
      <c r="BM33" s="600"/>
      <c r="BN33" s="600"/>
      <c r="BO33" s="600"/>
      <c r="BP33" s="547"/>
      <c r="BQ33" s="600"/>
      <c r="BR33" s="600"/>
      <c r="BS33" s="600"/>
      <c r="BT33" s="600"/>
      <c r="BU33" s="547"/>
      <c r="BV33" s="600"/>
      <c r="BW33" s="600"/>
      <c r="BX33" s="600"/>
      <c r="BY33" s="600"/>
      <c r="BZ33" s="547"/>
      <c r="CA33" s="600"/>
      <c r="CB33" s="600"/>
      <c r="CC33" s="600"/>
      <c r="CD33" s="600"/>
      <c r="CE33" s="547"/>
      <c r="CF33" s="600"/>
      <c r="CG33" s="600"/>
      <c r="CH33" s="600"/>
      <c r="CI33" s="600"/>
      <c r="CJ33" s="547"/>
      <c r="CK33" s="600"/>
      <c r="CL33" s="600"/>
      <c r="CM33" s="600"/>
      <c r="CN33" s="600"/>
      <c r="CO33" s="547"/>
      <c r="CP33" s="600"/>
      <c r="CQ33" s="600"/>
      <c r="CR33" s="600"/>
      <c r="CS33" s="600"/>
      <c r="CT33" s="547"/>
      <c r="CU33" s="600"/>
      <c r="CV33" s="600"/>
      <c r="CW33" s="600"/>
      <c r="CX33" s="600"/>
      <c r="CY33" s="547"/>
      <c r="CZ33" s="600"/>
      <c r="DA33" s="600"/>
      <c r="DB33" s="600"/>
      <c r="DC33" s="600"/>
      <c r="DD33" s="547"/>
      <c r="DE33" s="600"/>
      <c r="DF33" s="600"/>
      <c r="DG33" s="600"/>
      <c r="DH33" s="600"/>
      <c r="DI33" s="547"/>
      <c r="DJ33" s="600"/>
      <c r="DK33" s="600"/>
      <c r="DL33" s="600"/>
      <c r="DM33" s="600"/>
      <c r="DN33" s="547"/>
      <c r="DO33" s="600"/>
      <c r="DP33" s="600"/>
      <c r="DQ33" s="600"/>
      <c r="DR33" s="600"/>
      <c r="DS33" s="547"/>
      <c r="DT33" s="600"/>
      <c r="DU33" s="600"/>
      <c r="DV33" s="600"/>
      <c r="DW33" s="600"/>
      <c r="DX33" s="547"/>
      <c r="DY33" s="600"/>
      <c r="DZ33" s="600"/>
      <c r="EA33" s="600"/>
      <c r="EB33" s="600"/>
      <c r="EC33" s="547"/>
      <c r="ED33" s="600"/>
      <c r="EE33" s="600"/>
      <c r="EF33" s="600"/>
      <c r="EG33" s="600"/>
      <c r="EH33" s="547"/>
      <c r="EI33" s="600"/>
      <c r="EJ33" s="600"/>
      <c r="EK33" s="600"/>
      <c r="EL33" s="600"/>
      <c r="EM33" s="547"/>
      <c r="EN33" s="600"/>
      <c r="EO33" s="600"/>
      <c r="EP33" s="600"/>
      <c r="EQ33" s="600"/>
      <c r="ER33" s="547"/>
      <c r="ES33" s="600"/>
      <c r="ET33" s="600"/>
      <c r="EU33" s="600"/>
      <c r="EV33" s="600"/>
      <c r="EW33" s="547"/>
      <c r="EX33" s="600"/>
      <c r="EY33" s="600"/>
      <c r="EZ33" s="600"/>
      <c r="FA33" s="600"/>
      <c r="FB33" s="547"/>
      <c r="FC33" s="600"/>
      <c r="FD33" s="600"/>
      <c r="FE33" s="600"/>
      <c r="FF33" s="600"/>
      <c r="FG33" s="547"/>
      <c r="FH33" s="600"/>
      <c r="FI33" s="600"/>
      <c r="FJ33" s="600"/>
      <c r="FK33" s="600"/>
      <c r="FL33" s="547"/>
      <c r="FM33" s="600"/>
      <c r="FN33" s="600"/>
      <c r="FO33" s="600"/>
      <c r="FP33" s="600"/>
      <c r="FQ33" s="547"/>
      <c r="FR33" s="600"/>
      <c r="FS33" s="600"/>
      <c r="FT33" s="600"/>
      <c r="FU33" s="600"/>
      <c r="FV33" s="547"/>
      <c r="FW33" s="600"/>
      <c r="FX33" s="600"/>
      <c r="FY33" s="600"/>
      <c r="FZ33" s="600"/>
      <c r="GA33" s="547"/>
      <c r="GB33" s="600"/>
      <c r="GC33" s="600"/>
      <c r="GD33" s="600"/>
      <c r="GE33" s="600"/>
      <c r="GF33" s="547"/>
      <c r="GG33" s="600"/>
      <c r="GH33" s="600"/>
      <c r="GI33" s="600"/>
      <c r="GJ33" s="600"/>
      <c r="GK33" s="547"/>
      <c r="GL33" s="600"/>
      <c r="GM33" s="600"/>
      <c r="GN33" s="600"/>
      <c r="GO33" s="600"/>
      <c r="GP33" s="547"/>
      <c r="GQ33" s="600"/>
      <c r="GR33" s="600"/>
      <c r="GS33" s="600"/>
      <c r="GT33" s="600"/>
      <c r="GU33" s="547"/>
      <c r="GV33" s="600"/>
      <c r="GW33" s="600"/>
      <c r="GX33" s="600"/>
      <c r="GY33" s="600"/>
      <c r="GZ33" s="547"/>
      <c r="HA33" s="600"/>
      <c r="HB33" s="600"/>
      <c r="HC33" s="600"/>
      <c r="HD33" s="600"/>
      <c r="HE33" s="547"/>
      <c r="HF33" s="600"/>
      <c r="HG33" s="600"/>
      <c r="HH33" s="600"/>
      <c r="HI33" s="600"/>
      <c r="HJ33" s="547"/>
      <c r="HK33" s="600"/>
      <c r="HL33" s="600"/>
      <c r="HM33" s="600"/>
      <c r="HN33" s="600"/>
      <c r="HO33" s="547"/>
      <c r="HP33" s="600"/>
      <c r="HQ33" s="600"/>
      <c r="HR33" s="600"/>
      <c r="HS33" s="600"/>
      <c r="HT33" s="547"/>
      <c r="HU33" s="600"/>
      <c r="HV33" s="600"/>
      <c r="HW33" s="600"/>
      <c r="HX33" s="600"/>
      <c r="HY33" s="547"/>
      <c r="HZ33" s="600"/>
      <c r="IA33" s="600"/>
      <c r="IB33" s="600"/>
      <c r="IC33" s="600"/>
      <c r="ID33" s="547"/>
      <c r="IE33" s="600"/>
      <c r="IF33" s="600"/>
      <c r="IG33" s="600"/>
      <c r="IH33" s="600"/>
      <c r="II33" s="547"/>
      <c r="IJ33" s="600"/>
      <c r="IK33" s="600"/>
      <c r="IL33" s="600"/>
      <c r="IM33" s="600"/>
      <c r="IN33" s="547"/>
      <c r="IO33" s="600"/>
      <c r="IP33" s="600"/>
      <c r="IQ33" s="600"/>
      <c r="IR33" s="600"/>
      <c r="IS33" s="547"/>
      <c r="IT33" s="600"/>
      <c r="IU33" s="600"/>
      <c r="IV33" s="600"/>
      <c r="IW33" s="600"/>
      <c r="IX33" s="547"/>
      <c r="IY33" s="5"/>
      <c r="IZ33" s="5"/>
    </row>
    <row r="34" spans="1:260" x14ac:dyDescent="0.25">
      <c r="A34" s="140">
        <v>22</v>
      </c>
      <c r="B34" s="198" t="s">
        <v>548</v>
      </c>
      <c r="C34" s="310">
        <v>1</v>
      </c>
      <c r="D34" s="328">
        <v>5</v>
      </c>
      <c r="E34" s="328"/>
      <c r="F34" s="328">
        <v>1</v>
      </c>
      <c r="G34" s="326"/>
      <c r="H34" s="334"/>
      <c r="I34" s="602"/>
      <c r="J34" s="603"/>
      <c r="K34" s="603"/>
      <c r="L34" s="603"/>
      <c r="M34" s="604"/>
      <c r="N34" s="600"/>
      <c r="O34" s="600"/>
      <c r="P34" s="600"/>
      <c r="Q34" s="600"/>
      <c r="R34" s="547"/>
      <c r="S34" s="600"/>
      <c r="T34" s="600"/>
      <c r="U34" s="600"/>
      <c r="V34" s="600"/>
      <c r="W34" s="547"/>
      <c r="X34" s="600"/>
      <c r="Y34" s="600"/>
      <c r="Z34" s="600"/>
      <c r="AA34" s="600"/>
      <c r="AB34" s="547"/>
      <c r="AC34" s="600"/>
      <c r="AD34" s="600"/>
      <c r="AE34" s="600"/>
      <c r="AF34" s="600"/>
      <c r="AG34" s="547"/>
      <c r="AH34" s="600"/>
      <c r="AI34" s="600"/>
      <c r="AJ34" s="600"/>
      <c r="AK34" s="600"/>
      <c r="AL34" s="547"/>
      <c r="AM34" s="600"/>
      <c r="AN34" s="600"/>
      <c r="AO34" s="600"/>
      <c r="AP34" s="600"/>
      <c r="AQ34" s="547"/>
      <c r="AR34" s="600"/>
      <c r="AS34" s="600"/>
      <c r="AT34" s="600"/>
      <c r="AU34" s="600"/>
      <c r="AV34" s="547"/>
      <c r="AW34" s="600"/>
      <c r="AX34" s="600"/>
      <c r="AY34" s="600"/>
      <c r="AZ34" s="600"/>
      <c r="BA34" s="547"/>
      <c r="BB34" s="600"/>
      <c r="BC34" s="600"/>
      <c r="BD34" s="600"/>
      <c r="BE34" s="600"/>
      <c r="BF34" s="547"/>
      <c r="BG34" s="600"/>
      <c r="BH34" s="600"/>
      <c r="BI34" s="600"/>
      <c r="BJ34" s="600"/>
      <c r="BK34" s="547"/>
      <c r="BL34" s="600"/>
      <c r="BM34" s="600"/>
      <c r="BN34" s="600"/>
      <c r="BO34" s="600"/>
      <c r="BP34" s="547"/>
      <c r="BQ34" s="600"/>
      <c r="BR34" s="600"/>
      <c r="BS34" s="600"/>
      <c r="BT34" s="600"/>
      <c r="BU34" s="547"/>
      <c r="BV34" s="600"/>
      <c r="BW34" s="600"/>
      <c r="BX34" s="600"/>
      <c r="BY34" s="600"/>
      <c r="BZ34" s="547"/>
      <c r="CA34" s="600"/>
      <c r="CB34" s="600"/>
      <c r="CC34" s="600"/>
      <c r="CD34" s="600"/>
      <c r="CE34" s="547"/>
      <c r="CF34" s="600"/>
      <c r="CG34" s="600"/>
      <c r="CH34" s="600"/>
      <c r="CI34" s="600"/>
      <c r="CJ34" s="547"/>
      <c r="CK34" s="600"/>
      <c r="CL34" s="600"/>
      <c r="CM34" s="600"/>
      <c r="CN34" s="600"/>
      <c r="CO34" s="547"/>
      <c r="CP34" s="600"/>
      <c r="CQ34" s="600"/>
      <c r="CR34" s="600"/>
      <c r="CS34" s="600"/>
      <c r="CT34" s="547"/>
      <c r="CU34" s="600"/>
      <c r="CV34" s="600"/>
      <c r="CW34" s="600"/>
      <c r="CX34" s="600"/>
      <c r="CY34" s="547"/>
      <c r="CZ34" s="600"/>
      <c r="DA34" s="600"/>
      <c r="DB34" s="600"/>
      <c r="DC34" s="600"/>
      <c r="DD34" s="547"/>
      <c r="DE34" s="600"/>
      <c r="DF34" s="600"/>
      <c r="DG34" s="600"/>
      <c r="DH34" s="600"/>
      <c r="DI34" s="547"/>
      <c r="DJ34" s="600"/>
      <c r="DK34" s="600"/>
      <c r="DL34" s="600"/>
      <c r="DM34" s="600"/>
      <c r="DN34" s="547"/>
      <c r="DO34" s="600"/>
      <c r="DP34" s="600"/>
      <c r="DQ34" s="600"/>
      <c r="DR34" s="600"/>
      <c r="DS34" s="547"/>
      <c r="DT34" s="600"/>
      <c r="DU34" s="600"/>
      <c r="DV34" s="600"/>
      <c r="DW34" s="600"/>
      <c r="DX34" s="547"/>
      <c r="DY34" s="600"/>
      <c r="DZ34" s="600"/>
      <c r="EA34" s="600"/>
      <c r="EB34" s="600"/>
      <c r="EC34" s="547"/>
      <c r="ED34" s="600"/>
      <c r="EE34" s="600"/>
      <c r="EF34" s="600"/>
      <c r="EG34" s="600"/>
      <c r="EH34" s="547"/>
      <c r="EI34" s="600"/>
      <c r="EJ34" s="600"/>
      <c r="EK34" s="600"/>
      <c r="EL34" s="600"/>
      <c r="EM34" s="547"/>
      <c r="EN34" s="600"/>
      <c r="EO34" s="600"/>
      <c r="EP34" s="600"/>
      <c r="EQ34" s="600"/>
      <c r="ER34" s="547"/>
      <c r="ES34" s="600"/>
      <c r="ET34" s="600"/>
      <c r="EU34" s="600"/>
      <c r="EV34" s="600"/>
      <c r="EW34" s="547"/>
      <c r="EX34" s="600"/>
      <c r="EY34" s="600"/>
      <c r="EZ34" s="600"/>
      <c r="FA34" s="600"/>
      <c r="FB34" s="547"/>
      <c r="FC34" s="600"/>
      <c r="FD34" s="600"/>
      <c r="FE34" s="600"/>
      <c r="FF34" s="600"/>
      <c r="FG34" s="547"/>
      <c r="FH34" s="600"/>
      <c r="FI34" s="600"/>
      <c r="FJ34" s="600"/>
      <c r="FK34" s="600"/>
      <c r="FL34" s="547"/>
      <c r="FM34" s="600"/>
      <c r="FN34" s="600"/>
      <c r="FO34" s="600"/>
      <c r="FP34" s="600"/>
      <c r="FQ34" s="547"/>
      <c r="FR34" s="600"/>
      <c r="FS34" s="600"/>
      <c r="FT34" s="600"/>
      <c r="FU34" s="600"/>
      <c r="FV34" s="547"/>
      <c r="FW34" s="600"/>
      <c r="FX34" s="600"/>
      <c r="FY34" s="600"/>
      <c r="FZ34" s="600"/>
      <c r="GA34" s="547"/>
      <c r="GB34" s="600"/>
      <c r="GC34" s="600"/>
      <c r="GD34" s="600"/>
      <c r="GE34" s="600"/>
      <c r="GF34" s="547"/>
      <c r="GG34" s="600"/>
      <c r="GH34" s="600"/>
      <c r="GI34" s="600"/>
      <c r="GJ34" s="600"/>
      <c r="GK34" s="547"/>
      <c r="GL34" s="600"/>
      <c r="GM34" s="600"/>
      <c r="GN34" s="600"/>
      <c r="GO34" s="600"/>
      <c r="GP34" s="547"/>
      <c r="GQ34" s="600"/>
      <c r="GR34" s="600"/>
      <c r="GS34" s="600"/>
      <c r="GT34" s="600"/>
      <c r="GU34" s="547"/>
      <c r="GV34" s="600"/>
      <c r="GW34" s="600"/>
      <c r="GX34" s="600"/>
      <c r="GY34" s="600"/>
      <c r="GZ34" s="547"/>
      <c r="HA34" s="600"/>
      <c r="HB34" s="600"/>
      <c r="HC34" s="600"/>
      <c r="HD34" s="600"/>
      <c r="HE34" s="547"/>
      <c r="HF34" s="600"/>
      <c r="HG34" s="600"/>
      <c r="HH34" s="600"/>
      <c r="HI34" s="600"/>
      <c r="HJ34" s="547"/>
      <c r="HK34" s="600"/>
      <c r="HL34" s="600"/>
      <c r="HM34" s="600"/>
      <c r="HN34" s="600"/>
      <c r="HO34" s="547"/>
      <c r="HP34" s="600"/>
      <c r="HQ34" s="600"/>
      <c r="HR34" s="600"/>
      <c r="HS34" s="600"/>
      <c r="HT34" s="547"/>
      <c r="HU34" s="600"/>
      <c r="HV34" s="600"/>
      <c r="HW34" s="600"/>
      <c r="HX34" s="600"/>
      <c r="HY34" s="547"/>
      <c r="HZ34" s="600"/>
      <c r="IA34" s="600"/>
      <c r="IB34" s="600"/>
      <c r="IC34" s="600"/>
      <c r="ID34" s="547"/>
      <c r="IE34" s="600"/>
      <c r="IF34" s="600"/>
      <c r="IG34" s="600"/>
      <c r="IH34" s="600"/>
      <c r="II34" s="547"/>
      <c r="IJ34" s="600"/>
      <c r="IK34" s="600"/>
      <c r="IL34" s="600"/>
      <c r="IM34" s="600"/>
      <c r="IN34" s="547"/>
      <c r="IO34" s="600"/>
      <c r="IP34" s="600"/>
      <c r="IQ34" s="600"/>
      <c r="IR34" s="600"/>
      <c r="IS34" s="547"/>
      <c r="IT34" s="600"/>
      <c r="IU34" s="600"/>
      <c r="IV34" s="600"/>
      <c r="IW34" s="600"/>
      <c r="IX34" s="547"/>
      <c r="IY34" s="5"/>
      <c r="IZ34" s="5"/>
    </row>
    <row r="35" spans="1:260" x14ac:dyDescent="0.25">
      <c r="A35" s="141">
        <v>23</v>
      </c>
      <c r="B35" s="502" t="s">
        <v>549</v>
      </c>
      <c r="C35" s="401"/>
      <c r="D35" s="499">
        <v>2</v>
      </c>
      <c r="E35" s="499"/>
      <c r="F35" s="499"/>
      <c r="G35" s="402"/>
      <c r="H35" s="501"/>
      <c r="I35" s="605"/>
      <c r="J35" s="606"/>
      <c r="K35" s="606"/>
      <c r="L35" s="606"/>
      <c r="M35" s="607"/>
      <c r="N35" s="600"/>
      <c r="O35" s="600"/>
      <c r="P35" s="600"/>
      <c r="Q35" s="600"/>
      <c r="R35" s="547"/>
      <c r="S35" s="600"/>
      <c r="T35" s="600"/>
      <c r="U35" s="600"/>
      <c r="V35" s="600"/>
      <c r="W35" s="547"/>
      <c r="X35" s="600"/>
      <c r="Y35" s="600"/>
      <c r="Z35" s="600"/>
      <c r="AA35" s="600"/>
      <c r="AB35" s="547"/>
      <c r="AC35" s="600"/>
      <c r="AD35" s="600"/>
      <c r="AE35" s="600"/>
      <c r="AF35" s="600"/>
      <c r="AG35" s="547"/>
      <c r="AH35" s="600"/>
      <c r="AI35" s="600"/>
      <c r="AJ35" s="600"/>
      <c r="AK35" s="600"/>
      <c r="AL35" s="547"/>
      <c r="AM35" s="600"/>
      <c r="AN35" s="600"/>
      <c r="AO35" s="600"/>
      <c r="AP35" s="600"/>
      <c r="AQ35" s="547"/>
      <c r="AR35" s="600"/>
      <c r="AS35" s="600"/>
      <c r="AT35" s="600"/>
      <c r="AU35" s="600"/>
      <c r="AV35" s="547"/>
      <c r="AW35" s="600"/>
      <c r="AX35" s="600"/>
      <c r="AY35" s="600"/>
      <c r="AZ35" s="600"/>
      <c r="BA35" s="547"/>
      <c r="BB35" s="600"/>
      <c r="BC35" s="600"/>
      <c r="BD35" s="600"/>
      <c r="BE35" s="600"/>
      <c r="BF35" s="547"/>
      <c r="BG35" s="600"/>
      <c r="BH35" s="600"/>
      <c r="BI35" s="600"/>
      <c r="BJ35" s="600"/>
      <c r="BK35" s="547"/>
      <c r="BL35" s="600"/>
      <c r="BM35" s="600"/>
      <c r="BN35" s="600"/>
      <c r="BO35" s="600"/>
      <c r="BP35" s="547"/>
      <c r="BQ35" s="600"/>
      <c r="BR35" s="600"/>
      <c r="BS35" s="600"/>
      <c r="BT35" s="600"/>
      <c r="BU35" s="547"/>
      <c r="BV35" s="600"/>
      <c r="BW35" s="600"/>
      <c r="BX35" s="600"/>
      <c r="BY35" s="600"/>
      <c r="BZ35" s="547"/>
      <c r="CA35" s="600"/>
      <c r="CB35" s="600"/>
      <c r="CC35" s="600"/>
      <c r="CD35" s="600"/>
      <c r="CE35" s="547"/>
      <c r="CF35" s="600"/>
      <c r="CG35" s="600"/>
      <c r="CH35" s="600"/>
      <c r="CI35" s="600"/>
      <c r="CJ35" s="547"/>
      <c r="CK35" s="600"/>
      <c r="CL35" s="600"/>
      <c r="CM35" s="600"/>
      <c r="CN35" s="600"/>
      <c r="CO35" s="547"/>
      <c r="CP35" s="600"/>
      <c r="CQ35" s="600"/>
      <c r="CR35" s="600"/>
      <c r="CS35" s="600"/>
      <c r="CT35" s="547"/>
      <c r="CU35" s="600"/>
      <c r="CV35" s="600"/>
      <c r="CW35" s="600"/>
      <c r="CX35" s="600"/>
      <c r="CY35" s="547"/>
      <c r="CZ35" s="600"/>
      <c r="DA35" s="600"/>
      <c r="DB35" s="600"/>
      <c r="DC35" s="600"/>
      <c r="DD35" s="547"/>
      <c r="DE35" s="600"/>
      <c r="DF35" s="600"/>
      <c r="DG35" s="600"/>
      <c r="DH35" s="600"/>
      <c r="DI35" s="547"/>
      <c r="DJ35" s="600"/>
      <c r="DK35" s="600"/>
      <c r="DL35" s="600"/>
      <c r="DM35" s="600"/>
      <c r="DN35" s="547"/>
      <c r="DO35" s="600"/>
      <c r="DP35" s="600"/>
      <c r="DQ35" s="600"/>
      <c r="DR35" s="600"/>
      <c r="DS35" s="547"/>
      <c r="DT35" s="600"/>
      <c r="DU35" s="600"/>
      <c r="DV35" s="600"/>
      <c r="DW35" s="600"/>
      <c r="DX35" s="547"/>
      <c r="DY35" s="600"/>
      <c r="DZ35" s="600"/>
      <c r="EA35" s="600"/>
      <c r="EB35" s="600"/>
      <c r="EC35" s="547"/>
      <c r="ED35" s="600"/>
      <c r="EE35" s="600"/>
      <c r="EF35" s="600"/>
      <c r="EG35" s="600"/>
      <c r="EH35" s="547"/>
      <c r="EI35" s="600"/>
      <c r="EJ35" s="600"/>
      <c r="EK35" s="600"/>
      <c r="EL35" s="600"/>
      <c r="EM35" s="547"/>
      <c r="EN35" s="600"/>
      <c r="EO35" s="600"/>
      <c r="EP35" s="600"/>
      <c r="EQ35" s="600"/>
      <c r="ER35" s="547"/>
      <c r="ES35" s="600"/>
      <c r="ET35" s="600"/>
      <c r="EU35" s="600"/>
      <c r="EV35" s="600"/>
      <c r="EW35" s="547"/>
      <c r="EX35" s="600"/>
      <c r="EY35" s="600"/>
      <c r="EZ35" s="600"/>
      <c r="FA35" s="600"/>
      <c r="FB35" s="547"/>
      <c r="FC35" s="600"/>
      <c r="FD35" s="600"/>
      <c r="FE35" s="600"/>
      <c r="FF35" s="600"/>
      <c r="FG35" s="547"/>
      <c r="FH35" s="600"/>
      <c r="FI35" s="600"/>
      <c r="FJ35" s="600"/>
      <c r="FK35" s="600"/>
      <c r="FL35" s="547"/>
      <c r="FM35" s="600"/>
      <c r="FN35" s="600"/>
      <c r="FO35" s="600"/>
      <c r="FP35" s="600"/>
      <c r="FQ35" s="547"/>
      <c r="FR35" s="600"/>
      <c r="FS35" s="600"/>
      <c r="FT35" s="600"/>
      <c r="FU35" s="600"/>
      <c r="FV35" s="547"/>
      <c r="FW35" s="600"/>
      <c r="FX35" s="600"/>
      <c r="FY35" s="600"/>
      <c r="FZ35" s="600"/>
      <c r="GA35" s="547"/>
      <c r="GB35" s="600"/>
      <c r="GC35" s="600"/>
      <c r="GD35" s="600"/>
      <c r="GE35" s="600"/>
      <c r="GF35" s="547"/>
      <c r="GG35" s="600"/>
      <c r="GH35" s="600"/>
      <c r="GI35" s="600"/>
      <c r="GJ35" s="600"/>
      <c r="GK35" s="547"/>
      <c r="GL35" s="600"/>
      <c r="GM35" s="600"/>
      <c r="GN35" s="600"/>
      <c r="GO35" s="600"/>
      <c r="GP35" s="547"/>
      <c r="GQ35" s="600"/>
      <c r="GR35" s="600"/>
      <c r="GS35" s="600"/>
      <c r="GT35" s="600"/>
      <c r="GU35" s="547"/>
      <c r="GV35" s="600"/>
      <c r="GW35" s="600"/>
      <c r="GX35" s="600"/>
      <c r="GY35" s="600"/>
      <c r="GZ35" s="547"/>
      <c r="HA35" s="600"/>
      <c r="HB35" s="600"/>
      <c r="HC35" s="600"/>
      <c r="HD35" s="600"/>
      <c r="HE35" s="547"/>
      <c r="HF35" s="600"/>
      <c r="HG35" s="600"/>
      <c r="HH35" s="600"/>
      <c r="HI35" s="600"/>
      <c r="HJ35" s="547"/>
      <c r="HK35" s="600"/>
      <c r="HL35" s="600"/>
      <c r="HM35" s="600"/>
      <c r="HN35" s="600"/>
      <c r="HO35" s="547"/>
      <c r="HP35" s="600"/>
      <c r="HQ35" s="600"/>
      <c r="HR35" s="600"/>
      <c r="HS35" s="600"/>
      <c r="HT35" s="547"/>
      <c r="HU35" s="600"/>
      <c r="HV35" s="600"/>
      <c r="HW35" s="600"/>
      <c r="HX35" s="600"/>
      <c r="HY35" s="547"/>
      <c r="HZ35" s="600"/>
      <c r="IA35" s="600"/>
      <c r="IB35" s="600"/>
      <c r="IC35" s="600"/>
      <c r="ID35" s="547"/>
      <c r="IE35" s="600"/>
      <c r="IF35" s="600"/>
      <c r="IG35" s="600"/>
      <c r="IH35" s="600"/>
      <c r="II35" s="547"/>
      <c r="IJ35" s="600"/>
      <c r="IK35" s="600"/>
      <c r="IL35" s="600"/>
      <c r="IM35" s="600"/>
      <c r="IN35" s="547"/>
      <c r="IO35" s="600"/>
      <c r="IP35" s="600"/>
      <c r="IQ35" s="600"/>
      <c r="IR35" s="600"/>
      <c r="IS35" s="547"/>
      <c r="IT35" s="600"/>
      <c r="IU35" s="600"/>
      <c r="IV35" s="600"/>
      <c r="IW35" s="600"/>
      <c r="IX35" s="547"/>
      <c r="IY35" s="5"/>
      <c r="IZ35" s="5"/>
    </row>
    <row r="36" spans="1:260" ht="32.25" customHeight="1" x14ac:dyDescent="0.25">
      <c r="A36" s="950" t="s">
        <v>647</v>
      </c>
      <c r="B36" s="951"/>
      <c r="C36" s="954" t="str">
        <f>IF(SUM(C$33:G$35)=0,"",IF(SUM(C$33:G$35)&lt;&gt;SUM(C$8:G$8),"Values entered in Lines 21 through 23 do not match values entered in Line 1 for one or more position types. Please Review.",""))</f>
        <v/>
      </c>
      <c r="D36" s="955"/>
      <c r="E36" s="955"/>
      <c r="F36" s="955"/>
      <c r="G36" s="956"/>
      <c r="H36" s="334"/>
      <c r="I36" s="629" t="str">
        <f>IF(AND(SUM(I$8)=0,SUM(I33:I35)=0),"",IF(SUM(I33:I35)=0, "", IF(SUM(I33:I35)=I$8,"","Total does not match Line 1")))</f>
        <v/>
      </c>
      <c r="J36" s="630" t="str">
        <f t="shared" ref="J36:BU36" si="205">IF(AND(SUM(J$8)=0,SUM(J33:J35)=0),"",IF(SUM(J33:J35)=0, "", IF(SUM(J33:J35)=J$8,"","Total does not match Line 1")))</f>
        <v/>
      </c>
      <c r="K36" s="630" t="str">
        <f t="shared" si="205"/>
        <v/>
      </c>
      <c r="L36" s="630" t="str">
        <f t="shared" si="205"/>
        <v/>
      </c>
      <c r="M36" s="631" t="str">
        <f t="shared" si="205"/>
        <v/>
      </c>
      <c r="N36" s="632" t="str">
        <f t="shared" si="205"/>
        <v/>
      </c>
      <c r="O36" s="632" t="str">
        <f t="shared" si="205"/>
        <v/>
      </c>
      <c r="P36" s="632" t="str">
        <f t="shared" si="205"/>
        <v/>
      </c>
      <c r="Q36" s="632" t="str">
        <f t="shared" si="205"/>
        <v/>
      </c>
      <c r="R36" s="632" t="str">
        <f t="shared" si="205"/>
        <v/>
      </c>
      <c r="S36" s="632" t="str">
        <f t="shared" si="205"/>
        <v/>
      </c>
      <c r="T36" s="632" t="str">
        <f t="shared" si="205"/>
        <v/>
      </c>
      <c r="U36" s="632" t="str">
        <f t="shared" si="205"/>
        <v/>
      </c>
      <c r="V36" s="632" t="str">
        <f t="shared" si="205"/>
        <v/>
      </c>
      <c r="W36" s="632" t="str">
        <f t="shared" si="205"/>
        <v/>
      </c>
      <c r="X36" s="632" t="str">
        <f t="shared" si="205"/>
        <v/>
      </c>
      <c r="Y36" s="632" t="str">
        <f t="shared" si="205"/>
        <v/>
      </c>
      <c r="Z36" s="632" t="str">
        <f t="shared" si="205"/>
        <v/>
      </c>
      <c r="AA36" s="632" t="str">
        <f t="shared" si="205"/>
        <v/>
      </c>
      <c r="AB36" s="632" t="str">
        <f t="shared" si="205"/>
        <v/>
      </c>
      <c r="AC36" s="632" t="str">
        <f t="shared" si="205"/>
        <v/>
      </c>
      <c r="AD36" s="632" t="str">
        <f t="shared" si="205"/>
        <v/>
      </c>
      <c r="AE36" s="632" t="str">
        <f t="shared" si="205"/>
        <v/>
      </c>
      <c r="AF36" s="632" t="str">
        <f t="shared" si="205"/>
        <v/>
      </c>
      <c r="AG36" s="632" t="str">
        <f t="shared" si="205"/>
        <v/>
      </c>
      <c r="AH36" s="632" t="str">
        <f t="shared" si="205"/>
        <v/>
      </c>
      <c r="AI36" s="632" t="str">
        <f t="shared" si="205"/>
        <v/>
      </c>
      <c r="AJ36" s="632" t="str">
        <f t="shared" si="205"/>
        <v/>
      </c>
      <c r="AK36" s="632" t="str">
        <f t="shared" si="205"/>
        <v/>
      </c>
      <c r="AL36" s="632" t="str">
        <f t="shared" si="205"/>
        <v/>
      </c>
      <c r="AM36" s="632" t="str">
        <f t="shared" si="205"/>
        <v/>
      </c>
      <c r="AN36" s="632" t="str">
        <f t="shared" si="205"/>
        <v/>
      </c>
      <c r="AO36" s="632" t="str">
        <f t="shared" si="205"/>
        <v/>
      </c>
      <c r="AP36" s="632" t="str">
        <f t="shared" si="205"/>
        <v/>
      </c>
      <c r="AQ36" s="632" t="str">
        <f t="shared" si="205"/>
        <v/>
      </c>
      <c r="AR36" s="632" t="str">
        <f t="shared" si="205"/>
        <v/>
      </c>
      <c r="AS36" s="632" t="str">
        <f t="shared" si="205"/>
        <v/>
      </c>
      <c r="AT36" s="632" t="str">
        <f t="shared" si="205"/>
        <v/>
      </c>
      <c r="AU36" s="632" t="str">
        <f t="shared" si="205"/>
        <v/>
      </c>
      <c r="AV36" s="632" t="str">
        <f t="shared" si="205"/>
        <v/>
      </c>
      <c r="AW36" s="632" t="str">
        <f t="shared" si="205"/>
        <v/>
      </c>
      <c r="AX36" s="632" t="str">
        <f t="shared" si="205"/>
        <v/>
      </c>
      <c r="AY36" s="632" t="str">
        <f t="shared" si="205"/>
        <v/>
      </c>
      <c r="AZ36" s="632" t="str">
        <f t="shared" si="205"/>
        <v/>
      </c>
      <c r="BA36" s="632" t="str">
        <f t="shared" si="205"/>
        <v/>
      </c>
      <c r="BB36" s="632" t="str">
        <f t="shared" si="205"/>
        <v/>
      </c>
      <c r="BC36" s="632" t="str">
        <f t="shared" si="205"/>
        <v/>
      </c>
      <c r="BD36" s="632" t="str">
        <f t="shared" si="205"/>
        <v/>
      </c>
      <c r="BE36" s="632" t="str">
        <f t="shared" si="205"/>
        <v/>
      </c>
      <c r="BF36" s="632" t="str">
        <f t="shared" si="205"/>
        <v/>
      </c>
      <c r="BG36" s="632" t="str">
        <f t="shared" si="205"/>
        <v/>
      </c>
      <c r="BH36" s="632" t="str">
        <f t="shared" si="205"/>
        <v/>
      </c>
      <c r="BI36" s="632" t="str">
        <f t="shared" si="205"/>
        <v/>
      </c>
      <c r="BJ36" s="632" t="str">
        <f t="shared" si="205"/>
        <v/>
      </c>
      <c r="BK36" s="632" t="str">
        <f t="shared" si="205"/>
        <v/>
      </c>
      <c r="BL36" s="632" t="str">
        <f t="shared" si="205"/>
        <v/>
      </c>
      <c r="BM36" s="632" t="str">
        <f t="shared" si="205"/>
        <v/>
      </c>
      <c r="BN36" s="632" t="str">
        <f t="shared" si="205"/>
        <v/>
      </c>
      <c r="BO36" s="632" t="str">
        <f t="shared" si="205"/>
        <v/>
      </c>
      <c r="BP36" s="632" t="str">
        <f t="shared" si="205"/>
        <v/>
      </c>
      <c r="BQ36" s="632" t="str">
        <f t="shared" si="205"/>
        <v/>
      </c>
      <c r="BR36" s="632" t="str">
        <f t="shared" si="205"/>
        <v/>
      </c>
      <c r="BS36" s="632" t="str">
        <f t="shared" si="205"/>
        <v/>
      </c>
      <c r="BT36" s="632" t="str">
        <f t="shared" si="205"/>
        <v/>
      </c>
      <c r="BU36" s="632" t="str">
        <f t="shared" si="205"/>
        <v/>
      </c>
      <c r="BV36" s="632" t="str">
        <f t="shared" ref="BV36:EG36" si="206">IF(AND(SUM(BV$8)=0,SUM(BV33:BV35)=0),"",IF(SUM(BV33:BV35)=0, "", IF(SUM(BV33:BV35)=BV$8,"","Total does not match Line 1")))</f>
        <v/>
      </c>
      <c r="BW36" s="632" t="str">
        <f t="shared" si="206"/>
        <v/>
      </c>
      <c r="BX36" s="632" t="str">
        <f t="shared" si="206"/>
        <v/>
      </c>
      <c r="BY36" s="632" t="str">
        <f t="shared" si="206"/>
        <v/>
      </c>
      <c r="BZ36" s="632" t="str">
        <f t="shared" si="206"/>
        <v/>
      </c>
      <c r="CA36" s="632" t="str">
        <f t="shared" si="206"/>
        <v/>
      </c>
      <c r="CB36" s="632" t="str">
        <f t="shared" si="206"/>
        <v/>
      </c>
      <c r="CC36" s="632" t="str">
        <f t="shared" si="206"/>
        <v/>
      </c>
      <c r="CD36" s="632" t="str">
        <f t="shared" si="206"/>
        <v/>
      </c>
      <c r="CE36" s="632" t="str">
        <f t="shared" si="206"/>
        <v/>
      </c>
      <c r="CF36" s="632" t="str">
        <f t="shared" si="206"/>
        <v/>
      </c>
      <c r="CG36" s="632" t="str">
        <f t="shared" si="206"/>
        <v/>
      </c>
      <c r="CH36" s="632" t="str">
        <f t="shared" si="206"/>
        <v/>
      </c>
      <c r="CI36" s="632" t="str">
        <f t="shared" si="206"/>
        <v/>
      </c>
      <c r="CJ36" s="632" t="str">
        <f t="shared" si="206"/>
        <v/>
      </c>
      <c r="CK36" s="632" t="str">
        <f t="shared" si="206"/>
        <v/>
      </c>
      <c r="CL36" s="632" t="str">
        <f t="shared" si="206"/>
        <v/>
      </c>
      <c r="CM36" s="632" t="str">
        <f t="shared" si="206"/>
        <v/>
      </c>
      <c r="CN36" s="632" t="str">
        <f t="shared" si="206"/>
        <v/>
      </c>
      <c r="CO36" s="632" t="str">
        <f t="shared" si="206"/>
        <v/>
      </c>
      <c r="CP36" s="632" t="str">
        <f t="shared" si="206"/>
        <v/>
      </c>
      <c r="CQ36" s="632" t="str">
        <f t="shared" si="206"/>
        <v/>
      </c>
      <c r="CR36" s="632" t="str">
        <f t="shared" si="206"/>
        <v/>
      </c>
      <c r="CS36" s="632" t="str">
        <f t="shared" si="206"/>
        <v/>
      </c>
      <c r="CT36" s="632" t="str">
        <f t="shared" si="206"/>
        <v/>
      </c>
      <c r="CU36" s="632" t="str">
        <f t="shared" si="206"/>
        <v/>
      </c>
      <c r="CV36" s="632" t="str">
        <f t="shared" si="206"/>
        <v/>
      </c>
      <c r="CW36" s="632" t="str">
        <f t="shared" si="206"/>
        <v/>
      </c>
      <c r="CX36" s="632" t="str">
        <f t="shared" si="206"/>
        <v/>
      </c>
      <c r="CY36" s="632" t="str">
        <f t="shared" si="206"/>
        <v/>
      </c>
      <c r="CZ36" s="632" t="str">
        <f t="shared" si="206"/>
        <v/>
      </c>
      <c r="DA36" s="632" t="str">
        <f t="shared" si="206"/>
        <v/>
      </c>
      <c r="DB36" s="632" t="str">
        <f t="shared" si="206"/>
        <v/>
      </c>
      <c r="DC36" s="632" t="str">
        <f t="shared" si="206"/>
        <v/>
      </c>
      <c r="DD36" s="632" t="str">
        <f t="shared" si="206"/>
        <v/>
      </c>
      <c r="DE36" s="632" t="str">
        <f t="shared" si="206"/>
        <v/>
      </c>
      <c r="DF36" s="632" t="str">
        <f t="shared" si="206"/>
        <v/>
      </c>
      <c r="DG36" s="632" t="str">
        <f t="shared" si="206"/>
        <v/>
      </c>
      <c r="DH36" s="632" t="str">
        <f t="shared" si="206"/>
        <v/>
      </c>
      <c r="DI36" s="632" t="str">
        <f t="shared" si="206"/>
        <v/>
      </c>
      <c r="DJ36" s="632" t="str">
        <f t="shared" si="206"/>
        <v/>
      </c>
      <c r="DK36" s="632" t="str">
        <f t="shared" si="206"/>
        <v/>
      </c>
      <c r="DL36" s="632" t="str">
        <f t="shared" si="206"/>
        <v/>
      </c>
      <c r="DM36" s="632" t="str">
        <f t="shared" si="206"/>
        <v/>
      </c>
      <c r="DN36" s="632" t="str">
        <f t="shared" si="206"/>
        <v/>
      </c>
      <c r="DO36" s="632" t="str">
        <f t="shared" si="206"/>
        <v/>
      </c>
      <c r="DP36" s="632" t="str">
        <f t="shared" si="206"/>
        <v/>
      </c>
      <c r="DQ36" s="632" t="str">
        <f t="shared" si="206"/>
        <v/>
      </c>
      <c r="DR36" s="632" t="str">
        <f t="shared" si="206"/>
        <v/>
      </c>
      <c r="DS36" s="632" t="str">
        <f t="shared" si="206"/>
        <v/>
      </c>
      <c r="DT36" s="632" t="str">
        <f t="shared" si="206"/>
        <v/>
      </c>
      <c r="DU36" s="632" t="str">
        <f t="shared" si="206"/>
        <v/>
      </c>
      <c r="DV36" s="632" t="str">
        <f t="shared" si="206"/>
        <v/>
      </c>
      <c r="DW36" s="632" t="str">
        <f t="shared" si="206"/>
        <v/>
      </c>
      <c r="DX36" s="632" t="str">
        <f t="shared" si="206"/>
        <v/>
      </c>
      <c r="DY36" s="632" t="str">
        <f t="shared" si="206"/>
        <v/>
      </c>
      <c r="DZ36" s="632" t="str">
        <f t="shared" si="206"/>
        <v/>
      </c>
      <c r="EA36" s="632" t="str">
        <f t="shared" si="206"/>
        <v/>
      </c>
      <c r="EB36" s="632" t="str">
        <f t="shared" si="206"/>
        <v/>
      </c>
      <c r="EC36" s="632" t="str">
        <f t="shared" si="206"/>
        <v/>
      </c>
      <c r="ED36" s="632" t="str">
        <f t="shared" si="206"/>
        <v/>
      </c>
      <c r="EE36" s="632" t="str">
        <f t="shared" si="206"/>
        <v/>
      </c>
      <c r="EF36" s="632" t="str">
        <f t="shared" si="206"/>
        <v/>
      </c>
      <c r="EG36" s="632" t="str">
        <f t="shared" si="206"/>
        <v/>
      </c>
      <c r="EH36" s="632" t="str">
        <f t="shared" ref="EH36:GS36" si="207">IF(AND(SUM(EH$8)=0,SUM(EH33:EH35)=0),"",IF(SUM(EH33:EH35)=0, "", IF(SUM(EH33:EH35)=EH$8,"","Total does not match Line 1")))</f>
        <v/>
      </c>
      <c r="EI36" s="632" t="str">
        <f t="shared" si="207"/>
        <v/>
      </c>
      <c r="EJ36" s="632" t="str">
        <f t="shared" si="207"/>
        <v/>
      </c>
      <c r="EK36" s="632" t="str">
        <f t="shared" si="207"/>
        <v/>
      </c>
      <c r="EL36" s="632" t="str">
        <f t="shared" si="207"/>
        <v/>
      </c>
      <c r="EM36" s="632" t="str">
        <f t="shared" si="207"/>
        <v/>
      </c>
      <c r="EN36" s="632" t="str">
        <f t="shared" si="207"/>
        <v/>
      </c>
      <c r="EO36" s="632" t="str">
        <f t="shared" si="207"/>
        <v/>
      </c>
      <c r="EP36" s="632" t="str">
        <f t="shared" si="207"/>
        <v/>
      </c>
      <c r="EQ36" s="632" t="str">
        <f t="shared" si="207"/>
        <v/>
      </c>
      <c r="ER36" s="632" t="str">
        <f t="shared" si="207"/>
        <v/>
      </c>
      <c r="ES36" s="632" t="str">
        <f t="shared" si="207"/>
        <v/>
      </c>
      <c r="ET36" s="632" t="str">
        <f t="shared" si="207"/>
        <v/>
      </c>
      <c r="EU36" s="632" t="str">
        <f t="shared" si="207"/>
        <v/>
      </c>
      <c r="EV36" s="632" t="str">
        <f t="shared" si="207"/>
        <v/>
      </c>
      <c r="EW36" s="632" t="str">
        <f t="shared" si="207"/>
        <v/>
      </c>
      <c r="EX36" s="632" t="str">
        <f t="shared" si="207"/>
        <v/>
      </c>
      <c r="EY36" s="632" t="str">
        <f t="shared" si="207"/>
        <v/>
      </c>
      <c r="EZ36" s="632" t="str">
        <f t="shared" si="207"/>
        <v/>
      </c>
      <c r="FA36" s="632" t="str">
        <f t="shared" si="207"/>
        <v/>
      </c>
      <c r="FB36" s="632" t="str">
        <f t="shared" si="207"/>
        <v/>
      </c>
      <c r="FC36" s="632" t="str">
        <f t="shared" si="207"/>
        <v/>
      </c>
      <c r="FD36" s="632" t="str">
        <f t="shared" si="207"/>
        <v/>
      </c>
      <c r="FE36" s="632" t="str">
        <f t="shared" si="207"/>
        <v/>
      </c>
      <c r="FF36" s="632" t="str">
        <f t="shared" si="207"/>
        <v/>
      </c>
      <c r="FG36" s="632" t="str">
        <f t="shared" si="207"/>
        <v/>
      </c>
      <c r="FH36" s="632" t="str">
        <f t="shared" si="207"/>
        <v/>
      </c>
      <c r="FI36" s="632" t="str">
        <f t="shared" si="207"/>
        <v/>
      </c>
      <c r="FJ36" s="632" t="str">
        <f t="shared" si="207"/>
        <v/>
      </c>
      <c r="FK36" s="632" t="str">
        <f t="shared" si="207"/>
        <v/>
      </c>
      <c r="FL36" s="632" t="str">
        <f t="shared" si="207"/>
        <v/>
      </c>
      <c r="FM36" s="632" t="str">
        <f t="shared" si="207"/>
        <v/>
      </c>
      <c r="FN36" s="632" t="str">
        <f t="shared" si="207"/>
        <v/>
      </c>
      <c r="FO36" s="632" t="str">
        <f t="shared" si="207"/>
        <v/>
      </c>
      <c r="FP36" s="632" t="str">
        <f t="shared" si="207"/>
        <v/>
      </c>
      <c r="FQ36" s="632" t="str">
        <f t="shared" si="207"/>
        <v/>
      </c>
      <c r="FR36" s="632" t="str">
        <f t="shared" si="207"/>
        <v/>
      </c>
      <c r="FS36" s="632" t="str">
        <f t="shared" si="207"/>
        <v/>
      </c>
      <c r="FT36" s="632" t="str">
        <f t="shared" si="207"/>
        <v/>
      </c>
      <c r="FU36" s="632" t="str">
        <f t="shared" si="207"/>
        <v/>
      </c>
      <c r="FV36" s="632" t="str">
        <f t="shared" si="207"/>
        <v/>
      </c>
      <c r="FW36" s="632" t="str">
        <f t="shared" si="207"/>
        <v/>
      </c>
      <c r="FX36" s="632" t="str">
        <f t="shared" si="207"/>
        <v/>
      </c>
      <c r="FY36" s="632" t="str">
        <f t="shared" si="207"/>
        <v/>
      </c>
      <c r="FZ36" s="632" t="str">
        <f t="shared" si="207"/>
        <v/>
      </c>
      <c r="GA36" s="632" t="str">
        <f t="shared" si="207"/>
        <v/>
      </c>
      <c r="GB36" s="632" t="str">
        <f t="shared" si="207"/>
        <v/>
      </c>
      <c r="GC36" s="632" t="str">
        <f t="shared" si="207"/>
        <v/>
      </c>
      <c r="GD36" s="632" t="str">
        <f t="shared" si="207"/>
        <v/>
      </c>
      <c r="GE36" s="632" t="str">
        <f t="shared" si="207"/>
        <v/>
      </c>
      <c r="GF36" s="632" t="str">
        <f t="shared" si="207"/>
        <v/>
      </c>
      <c r="GG36" s="632" t="str">
        <f t="shared" si="207"/>
        <v/>
      </c>
      <c r="GH36" s="632" t="str">
        <f t="shared" si="207"/>
        <v/>
      </c>
      <c r="GI36" s="632" t="str">
        <f t="shared" si="207"/>
        <v/>
      </c>
      <c r="GJ36" s="632" t="str">
        <f t="shared" si="207"/>
        <v/>
      </c>
      <c r="GK36" s="632" t="str">
        <f t="shared" si="207"/>
        <v/>
      </c>
      <c r="GL36" s="632" t="str">
        <f t="shared" si="207"/>
        <v/>
      </c>
      <c r="GM36" s="632" t="str">
        <f t="shared" si="207"/>
        <v/>
      </c>
      <c r="GN36" s="632" t="str">
        <f t="shared" si="207"/>
        <v/>
      </c>
      <c r="GO36" s="632" t="str">
        <f t="shared" si="207"/>
        <v/>
      </c>
      <c r="GP36" s="632" t="str">
        <f t="shared" si="207"/>
        <v/>
      </c>
      <c r="GQ36" s="632" t="str">
        <f t="shared" si="207"/>
        <v/>
      </c>
      <c r="GR36" s="632" t="str">
        <f t="shared" si="207"/>
        <v/>
      </c>
      <c r="GS36" s="632" t="str">
        <f t="shared" si="207"/>
        <v/>
      </c>
      <c r="GT36" s="632" t="str">
        <f t="shared" ref="GT36:IX36" si="208">IF(AND(SUM(GT$8)=0,SUM(GT33:GT35)=0),"",IF(SUM(GT33:GT35)=0, "", IF(SUM(GT33:GT35)=GT$8,"","Total does not match Line 1")))</f>
        <v/>
      </c>
      <c r="GU36" s="632" t="str">
        <f t="shared" si="208"/>
        <v/>
      </c>
      <c r="GV36" s="632" t="str">
        <f t="shared" si="208"/>
        <v/>
      </c>
      <c r="GW36" s="632" t="str">
        <f t="shared" si="208"/>
        <v/>
      </c>
      <c r="GX36" s="632" t="str">
        <f t="shared" si="208"/>
        <v/>
      </c>
      <c r="GY36" s="632" t="str">
        <f t="shared" si="208"/>
        <v/>
      </c>
      <c r="GZ36" s="632" t="str">
        <f t="shared" si="208"/>
        <v/>
      </c>
      <c r="HA36" s="632" t="str">
        <f t="shared" si="208"/>
        <v/>
      </c>
      <c r="HB36" s="632" t="str">
        <f t="shared" si="208"/>
        <v/>
      </c>
      <c r="HC36" s="632" t="str">
        <f t="shared" si="208"/>
        <v/>
      </c>
      <c r="HD36" s="632" t="str">
        <f t="shared" si="208"/>
        <v/>
      </c>
      <c r="HE36" s="632" t="str">
        <f t="shared" si="208"/>
        <v/>
      </c>
      <c r="HF36" s="632" t="str">
        <f t="shared" si="208"/>
        <v/>
      </c>
      <c r="HG36" s="632" t="str">
        <f t="shared" si="208"/>
        <v/>
      </c>
      <c r="HH36" s="632" t="str">
        <f t="shared" si="208"/>
        <v/>
      </c>
      <c r="HI36" s="632" t="str">
        <f t="shared" si="208"/>
        <v/>
      </c>
      <c r="HJ36" s="632" t="str">
        <f t="shared" si="208"/>
        <v/>
      </c>
      <c r="HK36" s="632" t="str">
        <f t="shared" si="208"/>
        <v/>
      </c>
      <c r="HL36" s="632" t="str">
        <f t="shared" si="208"/>
        <v/>
      </c>
      <c r="HM36" s="632" t="str">
        <f t="shared" si="208"/>
        <v/>
      </c>
      <c r="HN36" s="632" t="str">
        <f t="shared" si="208"/>
        <v/>
      </c>
      <c r="HO36" s="632" t="str">
        <f t="shared" si="208"/>
        <v/>
      </c>
      <c r="HP36" s="632" t="str">
        <f t="shared" si="208"/>
        <v/>
      </c>
      <c r="HQ36" s="632" t="str">
        <f t="shared" si="208"/>
        <v/>
      </c>
      <c r="HR36" s="632" t="str">
        <f t="shared" si="208"/>
        <v/>
      </c>
      <c r="HS36" s="632" t="str">
        <f t="shared" si="208"/>
        <v/>
      </c>
      <c r="HT36" s="632" t="str">
        <f t="shared" si="208"/>
        <v/>
      </c>
      <c r="HU36" s="632" t="str">
        <f t="shared" si="208"/>
        <v/>
      </c>
      <c r="HV36" s="632" t="str">
        <f t="shared" si="208"/>
        <v/>
      </c>
      <c r="HW36" s="632" t="str">
        <f t="shared" si="208"/>
        <v/>
      </c>
      <c r="HX36" s="632" t="str">
        <f t="shared" si="208"/>
        <v/>
      </c>
      <c r="HY36" s="632" t="str">
        <f t="shared" si="208"/>
        <v/>
      </c>
      <c r="HZ36" s="632" t="str">
        <f t="shared" si="208"/>
        <v/>
      </c>
      <c r="IA36" s="632" t="str">
        <f t="shared" si="208"/>
        <v/>
      </c>
      <c r="IB36" s="632" t="str">
        <f t="shared" si="208"/>
        <v/>
      </c>
      <c r="IC36" s="632" t="str">
        <f t="shared" si="208"/>
        <v/>
      </c>
      <c r="ID36" s="632" t="str">
        <f t="shared" si="208"/>
        <v/>
      </c>
      <c r="IE36" s="632" t="str">
        <f t="shared" si="208"/>
        <v/>
      </c>
      <c r="IF36" s="632" t="str">
        <f t="shared" si="208"/>
        <v/>
      </c>
      <c r="IG36" s="632" t="str">
        <f t="shared" si="208"/>
        <v/>
      </c>
      <c r="IH36" s="632" t="str">
        <f t="shared" si="208"/>
        <v/>
      </c>
      <c r="II36" s="632" t="str">
        <f t="shared" si="208"/>
        <v/>
      </c>
      <c r="IJ36" s="632" t="str">
        <f t="shared" si="208"/>
        <v/>
      </c>
      <c r="IK36" s="632" t="str">
        <f t="shared" si="208"/>
        <v/>
      </c>
      <c r="IL36" s="632" t="str">
        <f t="shared" si="208"/>
        <v/>
      </c>
      <c r="IM36" s="632" t="str">
        <f t="shared" si="208"/>
        <v/>
      </c>
      <c r="IN36" s="632" t="str">
        <f t="shared" si="208"/>
        <v/>
      </c>
      <c r="IO36" s="632" t="str">
        <f t="shared" si="208"/>
        <v/>
      </c>
      <c r="IP36" s="632" t="str">
        <f t="shared" si="208"/>
        <v/>
      </c>
      <c r="IQ36" s="632" t="str">
        <f t="shared" si="208"/>
        <v/>
      </c>
      <c r="IR36" s="632" t="str">
        <f t="shared" si="208"/>
        <v/>
      </c>
      <c r="IS36" s="632" t="str">
        <f t="shared" si="208"/>
        <v/>
      </c>
      <c r="IT36" s="632" t="str">
        <f t="shared" si="208"/>
        <v/>
      </c>
      <c r="IU36" s="632" t="str">
        <f t="shared" si="208"/>
        <v/>
      </c>
      <c r="IV36" s="632" t="str">
        <f t="shared" si="208"/>
        <v/>
      </c>
      <c r="IW36" s="632" t="str">
        <f t="shared" si="208"/>
        <v/>
      </c>
      <c r="IX36" s="632" t="str">
        <f t="shared" si="208"/>
        <v/>
      </c>
      <c r="IY36" s="5"/>
      <c r="IZ36" s="5"/>
    </row>
    <row r="37" spans="1:260" x14ac:dyDescent="0.25">
      <c r="A37" s="140">
        <v>24</v>
      </c>
      <c r="B37" s="198" t="s">
        <v>644</v>
      </c>
      <c r="C37" s="503">
        <v>0.1</v>
      </c>
      <c r="D37" s="504">
        <v>0.9</v>
      </c>
      <c r="E37" s="504">
        <v>0.95</v>
      </c>
      <c r="F37" s="504">
        <v>0</v>
      </c>
      <c r="G37" s="505"/>
      <c r="H37" s="506"/>
      <c r="I37" s="608"/>
      <c r="J37" s="609"/>
      <c r="K37" s="609"/>
      <c r="L37" s="609"/>
      <c r="M37" s="610"/>
      <c r="N37" s="611"/>
      <c r="O37" s="611"/>
      <c r="P37" s="611"/>
      <c r="Q37" s="611"/>
      <c r="R37" s="612"/>
      <c r="S37" s="611"/>
      <c r="T37" s="611"/>
      <c r="U37" s="611"/>
      <c r="V37" s="611"/>
      <c r="W37" s="612"/>
      <c r="X37" s="611"/>
      <c r="Y37" s="611"/>
      <c r="Z37" s="611"/>
      <c r="AA37" s="611"/>
      <c r="AB37" s="612"/>
      <c r="AC37" s="611"/>
      <c r="AD37" s="611"/>
      <c r="AE37" s="611"/>
      <c r="AF37" s="611"/>
      <c r="AG37" s="612"/>
      <c r="AH37" s="611"/>
      <c r="AI37" s="611"/>
      <c r="AJ37" s="611"/>
      <c r="AK37" s="611"/>
      <c r="AL37" s="612"/>
      <c r="AM37" s="611"/>
      <c r="AN37" s="611"/>
      <c r="AO37" s="611"/>
      <c r="AP37" s="611"/>
      <c r="AQ37" s="612"/>
      <c r="AR37" s="611"/>
      <c r="AS37" s="611"/>
      <c r="AT37" s="611"/>
      <c r="AU37" s="611"/>
      <c r="AV37" s="612"/>
      <c r="AW37" s="611"/>
      <c r="AX37" s="611"/>
      <c r="AY37" s="611"/>
      <c r="AZ37" s="611"/>
      <c r="BA37" s="612"/>
      <c r="BB37" s="611"/>
      <c r="BC37" s="611"/>
      <c r="BD37" s="611"/>
      <c r="BE37" s="611"/>
      <c r="BF37" s="612"/>
      <c r="BG37" s="611"/>
      <c r="BH37" s="611"/>
      <c r="BI37" s="611"/>
      <c r="BJ37" s="611"/>
      <c r="BK37" s="612"/>
      <c r="BL37" s="611"/>
      <c r="BM37" s="611"/>
      <c r="BN37" s="611"/>
      <c r="BO37" s="611"/>
      <c r="BP37" s="612"/>
      <c r="BQ37" s="611"/>
      <c r="BR37" s="611"/>
      <c r="BS37" s="611"/>
      <c r="BT37" s="611"/>
      <c r="BU37" s="612"/>
      <c r="BV37" s="611"/>
      <c r="BW37" s="611"/>
      <c r="BX37" s="611"/>
      <c r="BY37" s="611"/>
      <c r="BZ37" s="612"/>
      <c r="CA37" s="611"/>
      <c r="CB37" s="611"/>
      <c r="CC37" s="611"/>
      <c r="CD37" s="611"/>
      <c r="CE37" s="612"/>
      <c r="CF37" s="611"/>
      <c r="CG37" s="611"/>
      <c r="CH37" s="611"/>
      <c r="CI37" s="611"/>
      <c r="CJ37" s="612"/>
      <c r="CK37" s="611"/>
      <c r="CL37" s="611"/>
      <c r="CM37" s="611"/>
      <c r="CN37" s="611"/>
      <c r="CO37" s="612"/>
      <c r="CP37" s="611"/>
      <c r="CQ37" s="611"/>
      <c r="CR37" s="611"/>
      <c r="CS37" s="611"/>
      <c r="CT37" s="612"/>
      <c r="CU37" s="611"/>
      <c r="CV37" s="611"/>
      <c r="CW37" s="611"/>
      <c r="CX37" s="611"/>
      <c r="CY37" s="612"/>
      <c r="CZ37" s="611"/>
      <c r="DA37" s="611"/>
      <c r="DB37" s="611"/>
      <c r="DC37" s="611"/>
      <c r="DD37" s="612"/>
      <c r="DE37" s="611"/>
      <c r="DF37" s="611"/>
      <c r="DG37" s="611"/>
      <c r="DH37" s="611"/>
      <c r="DI37" s="612"/>
      <c r="DJ37" s="611"/>
      <c r="DK37" s="611"/>
      <c r="DL37" s="611"/>
      <c r="DM37" s="611"/>
      <c r="DN37" s="612"/>
      <c r="DO37" s="611"/>
      <c r="DP37" s="611"/>
      <c r="DQ37" s="611"/>
      <c r="DR37" s="611"/>
      <c r="DS37" s="612"/>
      <c r="DT37" s="611"/>
      <c r="DU37" s="611"/>
      <c r="DV37" s="611"/>
      <c r="DW37" s="611"/>
      <c r="DX37" s="612"/>
      <c r="DY37" s="611"/>
      <c r="DZ37" s="611"/>
      <c r="EA37" s="611"/>
      <c r="EB37" s="611"/>
      <c r="EC37" s="612"/>
      <c r="ED37" s="611"/>
      <c r="EE37" s="611"/>
      <c r="EF37" s="611"/>
      <c r="EG37" s="611"/>
      <c r="EH37" s="612"/>
      <c r="EI37" s="611"/>
      <c r="EJ37" s="611"/>
      <c r="EK37" s="611"/>
      <c r="EL37" s="611"/>
      <c r="EM37" s="612"/>
      <c r="EN37" s="611"/>
      <c r="EO37" s="611"/>
      <c r="EP37" s="611"/>
      <c r="EQ37" s="611"/>
      <c r="ER37" s="612"/>
      <c r="ES37" s="611"/>
      <c r="ET37" s="611"/>
      <c r="EU37" s="611"/>
      <c r="EV37" s="611"/>
      <c r="EW37" s="612"/>
      <c r="EX37" s="611"/>
      <c r="EY37" s="611"/>
      <c r="EZ37" s="611"/>
      <c r="FA37" s="611"/>
      <c r="FB37" s="612"/>
      <c r="FC37" s="611"/>
      <c r="FD37" s="611"/>
      <c r="FE37" s="611"/>
      <c r="FF37" s="611"/>
      <c r="FG37" s="612"/>
      <c r="FH37" s="611"/>
      <c r="FI37" s="611"/>
      <c r="FJ37" s="611"/>
      <c r="FK37" s="611"/>
      <c r="FL37" s="612"/>
      <c r="FM37" s="611"/>
      <c r="FN37" s="611"/>
      <c r="FO37" s="611"/>
      <c r="FP37" s="611"/>
      <c r="FQ37" s="612"/>
      <c r="FR37" s="611"/>
      <c r="FS37" s="611"/>
      <c r="FT37" s="611"/>
      <c r="FU37" s="611"/>
      <c r="FV37" s="612"/>
      <c r="FW37" s="611"/>
      <c r="FX37" s="611"/>
      <c r="FY37" s="611"/>
      <c r="FZ37" s="611"/>
      <c r="GA37" s="612"/>
      <c r="GB37" s="611"/>
      <c r="GC37" s="611"/>
      <c r="GD37" s="611"/>
      <c r="GE37" s="611"/>
      <c r="GF37" s="612"/>
      <c r="GG37" s="611"/>
      <c r="GH37" s="611"/>
      <c r="GI37" s="611"/>
      <c r="GJ37" s="611"/>
      <c r="GK37" s="612"/>
      <c r="GL37" s="611"/>
      <c r="GM37" s="611"/>
      <c r="GN37" s="611"/>
      <c r="GO37" s="611"/>
      <c r="GP37" s="612"/>
      <c r="GQ37" s="611"/>
      <c r="GR37" s="611"/>
      <c r="GS37" s="611"/>
      <c r="GT37" s="611"/>
      <c r="GU37" s="612"/>
      <c r="GV37" s="611"/>
      <c r="GW37" s="611"/>
      <c r="GX37" s="611"/>
      <c r="GY37" s="611"/>
      <c r="GZ37" s="612"/>
      <c r="HA37" s="611"/>
      <c r="HB37" s="611"/>
      <c r="HC37" s="611"/>
      <c r="HD37" s="611"/>
      <c r="HE37" s="612"/>
      <c r="HF37" s="611"/>
      <c r="HG37" s="611"/>
      <c r="HH37" s="611"/>
      <c r="HI37" s="611"/>
      <c r="HJ37" s="612"/>
      <c r="HK37" s="611"/>
      <c r="HL37" s="611"/>
      <c r="HM37" s="611"/>
      <c r="HN37" s="611"/>
      <c r="HO37" s="612"/>
      <c r="HP37" s="611"/>
      <c r="HQ37" s="611"/>
      <c r="HR37" s="611"/>
      <c r="HS37" s="611"/>
      <c r="HT37" s="612"/>
      <c r="HU37" s="611"/>
      <c r="HV37" s="611"/>
      <c r="HW37" s="611"/>
      <c r="HX37" s="611"/>
      <c r="HY37" s="612"/>
      <c r="HZ37" s="611"/>
      <c r="IA37" s="611"/>
      <c r="IB37" s="611"/>
      <c r="IC37" s="611"/>
      <c r="ID37" s="612"/>
      <c r="IE37" s="611"/>
      <c r="IF37" s="611"/>
      <c r="IG37" s="611"/>
      <c r="IH37" s="611"/>
      <c r="II37" s="612"/>
      <c r="IJ37" s="611"/>
      <c r="IK37" s="611"/>
      <c r="IL37" s="611"/>
      <c r="IM37" s="611"/>
      <c r="IN37" s="612"/>
      <c r="IO37" s="611"/>
      <c r="IP37" s="611"/>
      <c r="IQ37" s="611"/>
      <c r="IR37" s="611"/>
      <c r="IS37" s="612"/>
      <c r="IT37" s="611"/>
      <c r="IU37" s="611"/>
      <c r="IV37" s="611"/>
      <c r="IW37" s="611"/>
      <c r="IX37" s="612"/>
      <c r="IY37" s="5"/>
      <c r="IZ37" s="5"/>
    </row>
    <row r="38" spans="1:260" x14ac:dyDescent="0.25">
      <c r="A38" s="140">
        <v>25</v>
      </c>
      <c r="B38" s="198" t="s">
        <v>645</v>
      </c>
      <c r="C38" s="503">
        <v>0.1</v>
      </c>
      <c r="D38" s="504">
        <v>0.05</v>
      </c>
      <c r="E38" s="504">
        <v>2.5000000000000001E-2</v>
      </c>
      <c r="F38" s="504">
        <v>0.05</v>
      </c>
      <c r="G38" s="505"/>
      <c r="H38" s="506"/>
      <c r="I38" s="608"/>
      <c r="J38" s="609"/>
      <c r="K38" s="609"/>
      <c r="L38" s="609"/>
      <c r="M38" s="610"/>
      <c r="N38" s="611"/>
      <c r="O38" s="611"/>
      <c r="P38" s="611"/>
      <c r="Q38" s="611"/>
      <c r="R38" s="612"/>
      <c r="S38" s="611"/>
      <c r="T38" s="611"/>
      <c r="U38" s="611"/>
      <c r="V38" s="611"/>
      <c r="W38" s="612"/>
      <c r="X38" s="611"/>
      <c r="Y38" s="611"/>
      <c r="Z38" s="611"/>
      <c r="AA38" s="611"/>
      <c r="AB38" s="612"/>
      <c r="AC38" s="611"/>
      <c r="AD38" s="611"/>
      <c r="AE38" s="611"/>
      <c r="AF38" s="611"/>
      <c r="AG38" s="612"/>
      <c r="AH38" s="611"/>
      <c r="AI38" s="611"/>
      <c r="AJ38" s="611"/>
      <c r="AK38" s="611"/>
      <c r="AL38" s="612"/>
      <c r="AM38" s="611"/>
      <c r="AN38" s="611"/>
      <c r="AO38" s="611"/>
      <c r="AP38" s="611"/>
      <c r="AQ38" s="612"/>
      <c r="AR38" s="611"/>
      <c r="AS38" s="611"/>
      <c r="AT38" s="611"/>
      <c r="AU38" s="611"/>
      <c r="AV38" s="612"/>
      <c r="AW38" s="611"/>
      <c r="AX38" s="611"/>
      <c r="AY38" s="611"/>
      <c r="AZ38" s="611"/>
      <c r="BA38" s="612"/>
      <c r="BB38" s="611"/>
      <c r="BC38" s="611"/>
      <c r="BD38" s="611"/>
      <c r="BE38" s="611"/>
      <c r="BF38" s="612"/>
      <c r="BG38" s="611"/>
      <c r="BH38" s="611"/>
      <c r="BI38" s="611"/>
      <c r="BJ38" s="611"/>
      <c r="BK38" s="612"/>
      <c r="BL38" s="611"/>
      <c r="BM38" s="611"/>
      <c r="BN38" s="611"/>
      <c r="BO38" s="611"/>
      <c r="BP38" s="612"/>
      <c r="BQ38" s="611"/>
      <c r="BR38" s="611"/>
      <c r="BS38" s="611"/>
      <c r="BT38" s="611"/>
      <c r="BU38" s="612"/>
      <c r="BV38" s="611"/>
      <c r="BW38" s="611"/>
      <c r="BX38" s="611"/>
      <c r="BY38" s="611"/>
      <c r="BZ38" s="612"/>
      <c r="CA38" s="611"/>
      <c r="CB38" s="611"/>
      <c r="CC38" s="611"/>
      <c r="CD38" s="611"/>
      <c r="CE38" s="612"/>
      <c r="CF38" s="611"/>
      <c r="CG38" s="611"/>
      <c r="CH38" s="611"/>
      <c r="CI38" s="611"/>
      <c r="CJ38" s="612"/>
      <c r="CK38" s="611"/>
      <c r="CL38" s="611"/>
      <c r="CM38" s="611"/>
      <c r="CN38" s="611"/>
      <c r="CO38" s="612"/>
      <c r="CP38" s="611"/>
      <c r="CQ38" s="611"/>
      <c r="CR38" s="611"/>
      <c r="CS38" s="611"/>
      <c r="CT38" s="612"/>
      <c r="CU38" s="611"/>
      <c r="CV38" s="611"/>
      <c r="CW38" s="611"/>
      <c r="CX38" s="611"/>
      <c r="CY38" s="612"/>
      <c r="CZ38" s="611"/>
      <c r="DA38" s="611"/>
      <c r="DB38" s="611"/>
      <c r="DC38" s="611"/>
      <c r="DD38" s="612"/>
      <c r="DE38" s="611"/>
      <c r="DF38" s="611"/>
      <c r="DG38" s="611"/>
      <c r="DH38" s="611"/>
      <c r="DI38" s="612"/>
      <c r="DJ38" s="611"/>
      <c r="DK38" s="611"/>
      <c r="DL38" s="611"/>
      <c r="DM38" s="611"/>
      <c r="DN38" s="612"/>
      <c r="DO38" s="611"/>
      <c r="DP38" s="611"/>
      <c r="DQ38" s="611"/>
      <c r="DR38" s="611"/>
      <c r="DS38" s="612"/>
      <c r="DT38" s="611"/>
      <c r="DU38" s="611"/>
      <c r="DV38" s="611"/>
      <c r="DW38" s="611"/>
      <c r="DX38" s="612"/>
      <c r="DY38" s="611"/>
      <c r="DZ38" s="611"/>
      <c r="EA38" s="611"/>
      <c r="EB38" s="611"/>
      <c r="EC38" s="612"/>
      <c r="ED38" s="611"/>
      <c r="EE38" s="611"/>
      <c r="EF38" s="611"/>
      <c r="EG38" s="611"/>
      <c r="EH38" s="612"/>
      <c r="EI38" s="611"/>
      <c r="EJ38" s="611"/>
      <c r="EK38" s="611"/>
      <c r="EL38" s="611"/>
      <c r="EM38" s="612"/>
      <c r="EN38" s="611"/>
      <c r="EO38" s="611"/>
      <c r="EP38" s="611"/>
      <c r="EQ38" s="611"/>
      <c r="ER38" s="612"/>
      <c r="ES38" s="611"/>
      <c r="ET38" s="611"/>
      <c r="EU38" s="611"/>
      <c r="EV38" s="611"/>
      <c r="EW38" s="612"/>
      <c r="EX38" s="611"/>
      <c r="EY38" s="611"/>
      <c r="EZ38" s="611"/>
      <c r="FA38" s="611"/>
      <c r="FB38" s="612"/>
      <c r="FC38" s="611"/>
      <c r="FD38" s="611"/>
      <c r="FE38" s="611"/>
      <c r="FF38" s="611"/>
      <c r="FG38" s="612"/>
      <c r="FH38" s="611"/>
      <c r="FI38" s="611"/>
      <c r="FJ38" s="611"/>
      <c r="FK38" s="611"/>
      <c r="FL38" s="612"/>
      <c r="FM38" s="611"/>
      <c r="FN38" s="611"/>
      <c r="FO38" s="611"/>
      <c r="FP38" s="611"/>
      <c r="FQ38" s="612"/>
      <c r="FR38" s="611"/>
      <c r="FS38" s="611"/>
      <c r="FT38" s="611"/>
      <c r="FU38" s="611"/>
      <c r="FV38" s="612"/>
      <c r="FW38" s="611"/>
      <c r="FX38" s="611"/>
      <c r="FY38" s="611"/>
      <c r="FZ38" s="611"/>
      <c r="GA38" s="612"/>
      <c r="GB38" s="611"/>
      <c r="GC38" s="611"/>
      <c r="GD38" s="611"/>
      <c r="GE38" s="611"/>
      <c r="GF38" s="612"/>
      <c r="GG38" s="611"/>
      <c r="GH38" s="611"/>
      <c r="GI38" s="611"/>
      <c r="GJ38" s="611"/>
      <c r="GK38" s="612"/>
      <c r="GL38" s="611"/>
      <c r="GM38" s="611"/>
      <c r="GN38" s="611"/>
      <c r="GO38" s="611"/>
      <c r="GP38" s="612"/>
      <c r="GQ38" s="611"/>
      <c r="GR38" s="611"/>
      <c r="GS38" s="611"/>
      <c r="GT38" s="611"/>
      <c r="GU38" s="612"/>
      <c r="GV38" s="611"/>
      <c r="GW38" s="611"/>
      <c r="GX38" s="611"/>
      <c r="GY38" s="611"/>
      <c r="GZ38" s="612"/>
      <c r="HA38" s="611"/>
      <c r="HB38" s="611"/>
      <c r="HC38" s="611"/>
      <c r="HD38" s="611"/>
      <c r="HE38" s="612"/>
      <c r="HF38" s="611"/>
      <c r="HG38" s="611"/>
      <c r="HH38" s="611"/>
      <c r="HI38" s="611"/>
      <c r="HJ38" s="612"/>
      <c r="HK38" s="611"/>
      <c r="HL38" s="611"/>
      <c r="HM38" s="611"/>
      <c r="HN38" s="611"/>
      <c r="HO38" s="612"/>
      <c r="HP38" s="611"/>
      <c r="HQ38" s="611"/>
      <c r="HR38" s="611"/>
      <c r="HS38" s="611"/>
      <c r="HT38" s="612"/>
      <c r="HU38" s="611"/>
      <c r="HV38" s="611"/>
      <c r="HW38" s="611"/>
      <c r="HX38" s="611"/>
      <c r="HY38" s="612"/>
      <c r="HZ38" s="611"/>
      <c r="IA38" s="611"/>
      <c r="IB38" s="611"/>
      <c r="IC38" s="611"/>
      <c r="ID38" s="612"/>
      <c r="IE38" s="611"/>
      <c r="IF38" s="611"/>
      <c r="IG38" s="611"/>
      <c r="IH38" s="611"/>
      <c r="II38" s="612"/>
      <c r="IJ38" s="611"/>
      <c r="IK38" s="611"/>
      <c r="IL38" s="611"/>
      <c r="IM38" s="611"/>
      <c r="IN38" s="612"/>
      <c r="IO38" s="611"/>
      <c r="IP38" s="611"/>
      <c r="IQ38" s="611"/>
      <c r="IR38" s="611"/>
      <c r="IS38" s="612"/>
      <c r="IT38" s="611"/>
      <c r="IU38" s="611"/>
      <c r="IV38" s="611"/>
      <c r="IW38" s="611"/>
      <c r="IX38" s="612"/>
      <c r="IY38" s="5"/>
      <c r="IZ38" s="5"/>
    </row>
    <row r="39" spans="1:260" x14ac:dyDescent="0.25">
      <c r="A39" s="141">
        <v>26</v>
      </c>
      <c r="B39" s="502" t="s">
        <v>646</v>
      </c>
      <c r="C39" s="507">
        <v>0.8</v>
      </c>
      <c r="D39" s="508">
        <v>0.05</v>
      </c>
      <c r="E39" s="508">
        <v>2.5000000000000001E-2</v>
      </c>
      <c r="F39" s="508">
        <v>0.95</v>
      </c>
      <c r="G39" s="509"/>
      <c r="H39" s="510"/>
      <c r="I39" s="613"/>
      <c r="J39" s="614"/>
      <c r="K39" s="614"/>
      <c r="L39" s="614"/>
      <c r="M39" s="615"/>
      <c r="N39" s="611"/>
      <c r="O39" s="611"/>
      <c r="P39" s="611"/>
      <c r="Q39" s="611"/>
      <c r="R39" s="612"/>
      <c r="S39" s="611"/>
      <c r="T39" s="611"/>
      <c r="U39" s="611"/>
      <c r="V39" s="611"/>
      <c r="W39" s="612"/>
      <c r="X39" s="611"/>
      <c r="Y39" s="611"/>
      <c r="Z39" s="611"/>
      <c r="AA39" s="611"/>
      <c r="AB39" s="612"/>
      <c r="AC39" s="611"/>
      <c r="AD39" s="611"/>
      <c r="AE39" s="611"/>
      <c r="AF39" s="611"/>
      <c r="AG39" s="612"/>
      <c r="AH39" s="611"/>
      <c r="AI39" s="611"/>
      <c r="AJ39" s="611"/>
      <c r="AK39" s="611"/>
      <c r="AL39" s="612"/>
      <c r="AM39" s="611"/>
      <c r="AN39" s="611"/>
      <c r="AO39" s="611"/>
      <c r="AP39" s="611"/>
      <c r="AQ39" s="612"/>
      <c r="AR39" s="611"/>
      <c r="AS39" s="611"/>
      <c r="AT39" s="611"/>
      <c r="AU39" s="611"/>
      <c r="AV39" s="612"/>
      <c r="AW39" s="611"/>
      <c r="AX39" s="611"/>
      <c r="AY39" s="611"/>
      <c r="AZ39" s="611"/>
      <c r="BA39" s="612"/>
      <c r="BB39" s="611"/>
      <c r="BC39" s="611"/>
      <c r="BD39" s="611"/>
      <c r="BE39" s="611"/>
      <c r="BF39" s="612"/>
      <c r="BG39" s="611"/>
      <c r="BH39" s="611"/>
      <c r="BI39" s="611"/>
      <c r="BJ39" s="611"/>
      <c r="BK39" s="612"/>
      <c r="BL39" s="611"/>
      <c r="BM39" s="611"/>
      <c r="BN39" s="611"/>
      <c r="BO39" s="611"/>
      <c r="BP39" s="612"/>
      <c r="BQ39" s="611"/>
      <c r="BR39" s="611"/>
      <c r="BS39" s="611"/>
      <c r="BT39" s="611"/>
      <c r="BU39" s="612"/>
      <c r="BV39" s="611"/>
      <c r="BW39" s="611"/>
      <c r="BX39" s="611"/>
      <c r="BY39" s="611"/>
      <c r="BZ39" s="612"/>
      <c r="CA39" s="611"/>
      <c r="CB39" s="611"/>
      <c r="CC39" s="611"/>
      <c r="CD39" s="611"/>
      <c r="CE39" s="612"/>
      <c r="CF39" s="611"/>
      <c r="CG39" s="611"/>
      <c r="CH39" s="611"/>
      <c r="CI39" s="611"/>
      <c r="CJ39" s="612"/>
      <c r="CK39" s="611"/>
      <c r="CL39" s="611"/>
      <c r="CM39" s="611"/>
      <c r="CN39" s="611"/>
      <c r="CO39" s="612"/>
      <c r="CP39" s="611"/>
      <c r="CQ39" s="611"/>
      <c r="CR39" s="611"/>
      <c r="CS39" s="611"/>
      <c r="CT39" s="612"/>
      <c r="CU39" s="611"/>
      <c r="CV39" s="611"/>
      <c r="CW39" s="611"/>
      <c r="CX39" s="611"/>
      <c r="CY39" s="612"/>
      <c r="CZ39" s="611"/>
      <c r="DA39" s="611"/>
      <c r="DB39" s="611"/>
      <c r="DC39" s="611"/>
      <c r="DD39" s="612"/>
      <c r="DE39" s="611"/>
      <c r="DF39" s="611"/>
      <c r="DG39" s="611"/>
      <c r="DH39" s="611"/>
      <c r="DI39" s="612"/>
      <c r="DJ39" s="611"/>
      <c r="DK39" s="611"/>
      <c r="DL39" s="611"/>
      <c r="DM39" s="611"/>
      <c r="DN39" s="612"/>
      <c r="DO39" s="611"/>
      <c r="DP39" s="611"/>
      <c r="DQ39" s="611"/>
      <c r="DR39" s="611"/>
      <c r="DS39" s="612"/>
      <c r="DT39" s="611"/>
      <c r="DU39" s="611"/>
      <c r="DV39" s="611"/>
      <c r="DW39" s="611"/>
      <c r="DX39" s="612"/>
      <c r="DY39" s="611"/>
      <c r="DZ39" s="611"/>
      <c r="EA39" s="611"/>
      <c r="EB39" s="611"/>
      <c r="EC39" s="612"/>
      <c r="ED39" s="611"/>
      <c r="EE39" s="611"/>
      <c r="EF39" s="611"/>
      <c r="EG39" s="611"/>
      <c r="EH39" s="612"/>
      <c r="EI39" s="611"/>
      <c r="EJ39" s="611"/>
      <c r="EK39" s="611"/>
      <c r="EL39" s="611"/>
      <c r="EM39" s="612"/>
      <c r="EN39" s="611"/>
      <c r="EO39" s="611"/>
      <c r="EP39" s="611"/>
      <c r="EQ39" s="611"/>
      <c r="ER39" s="612"/>
      <c r="ES39" s="611"/>
      <c r="ET39" s="611"/>
      <c r="EU39" s="611"/>
      <c r="EV39" s="611"/>
      <c r="EW39" s="612"/>
      <c r="EX39" s="611"/>
      <c r="EY39" s="611"/>
      <c r="EZ39" s="611"/>
      <c r="FA39" s="611"/>
      <c r="FB39" s="612"/>
      <c r="FC39" s="611"/>
      <c r="FD39" s="611"/>
      <c r="FE39" s="611"/>
      <c r="FF39" s="611"/>
      <c r="FG39" s="612"/>
      <c r="FH39" s="611"/>
      <c r="FI39" s="611"/>
      <c r="FJ39" s="611"/>
      <c r="FK39" s="611"/>
      <c r="FL39" s="612"/>
      <c r="FM39" s="611"/>
      <c r="FN39" s="611"/>
      <c r="FO39" s="611"/>
      <c r="FP39" s="611"/>
      <c r="FQ39" s="612"/>
      <c r="FR39" s="611"/>
      <c r="FS39" s="611"/>
      <c r="FT39" s="611"/>
      <c r="FU39" s="611"/>
      <c r="FV39" s="612"/>
      <c r="FW39" s="611"/>
      <c r="FX39" s="611"/>
      <c r="FY39" s="611"/>
      <c r="FZ39" s="611"/>
      <c r="GA39" s="612"/>
      <c r="GB39" s="611"/>
      <c r="GC39" s="611"/>
      <c r="GD39" s="611"/>
      <c r="GE39" s="611"/>
      <c r="GF39" s="612"/>
      <c r="GG39" s="611"/>
      <c r="GH39" s="611"/>
      <c r="GI39" s="611"/>
      <c r="GJ39" s="611"/>
      <c r="GK39" s="612"/>
      <c r="GL39" s="611"/>
      <c r="GM39" s="611"/>
      <c r="GN39" s="611"/>
      <c r="GO39" s="611"/>
      <c r="GP39" s="612"/>
      <c r="GQ39" s="611"/>
      <c r="GR39" s="611"/>
      <c r="GS39" s="611"/>
      <c r="GT39" s="611"/>
      <c r="GU39" s="612"/>
      <c r="GV39" s="611"/>
      <c r="GW39" s="611"/>
      <c r="GX39" s="611"/>
      <c r="GY39" s="611"/>
      <c r="GZ39" s="612"/>
      <c r="HA39" s="611"/>
      <c r="HB39" s="611"/>
      <c r="HC39" s="611"/>
      <c r="HD39" s="611"/>
      <c r="HE39" s="612"/>
      <c r="HF39" s="611"/>
      <c r="HG39" s="611"/>
      <c r="HH39" s="611"/>
      <c r="HI39" s="611"/>
      <c r="HJ39" s="612"/>
      <c r="HK39" s="611"/>
      <c r="HL39" s="611"/>
      <c r="HM39" s="611"/>
      <c r="HN39" s="611"/>
      <c r="HO39" s="612"/>
      <c r="HP39" s="611"/>
      <c r="HQ39" s="611"/>
      <c r="HR39" s="611"/>
      <c r="HS39" s="611"/>
      <c r="HT39" s="612"/>
      <c r="HU39" s="611"/>
      <c r="HV39" s="611"/>
      <c r="HW39" s="611"/>
      <c r="HX39" s="611"/>
      <c r="HY39" s="612"/>
      <c r="HZ39" s="611"/>
      <c r="IA39" s="611"/>
      <c r="IB39" s="611"/>
      <c r="IC39" s="611"/>
      <c r="ID39" s="612"/>
      <c r="IE39" s="611"/>
      <c r="IF39" s="611"/>
      <c r="IG39" s="611"/>
      <c r="IH39" s="611"/>
      <c r="II39" s="612"/>
      <c r="IJ39" s="611"/>
      <c r="IK39" s="611"/>
      <c r="IL39" s="611"/>
      <c r="IM39" s="611"/>
      <c r="IN39" s="612"/>
      <c r="IO39" s="611"/>
      <c r="IP39" s="611"/>
      <c r="IQ39" s="611"/>
      <c r="IR39" s="611"/>
      <c r="IS39" s="612"/>
      <c r="IT39" s="611"/>
      <c r="IU39" s="611"/>
      <c r="IV39" s="611"/>
      <c r="IW39" s="611"/>
      <c r="IX39" s="612"/>
      <c r="IY39" s="5"/>
      <c r="IZ39" s="5"/>
    </row>
    <row r="40" spans="1:260" ht="48.75" customHeight="1" x14ac:dyDescent="0.25">
      <c r="I40" s="633" t="str">
        <f>IF(OR(SUM(I37:I39)=0,SUM(I37:I39)=1),"",IF(OR(SUM(I37:I39)&lt;1,SUM(I37:I39)&gt;1),"Distribution does not equal 100%"))</f>
        <v/>
      </c>
      <c r="J40" s="633" t="str">
        <f t="shared" ref="J40:BU40" si="209">IF(OR(SUM(J37:J39)=0,SUM(J37:J39)=1),"",IF(OR(SUM(J37:J39)&lt;1,SUM(J37:J39)&gt;1),"Distribution does not equal 100%"))</f>
        <v/>
      </c>
      <c r="K40" s="633" t="str">
        <f t="shared" si="209"/>
        <v/>
      </c>
      <c r="L40" s="633" t="str">
        <f t="shared" si="209"/>
        <v/>
      </c>
      <c r="M40" s="633" t="str">
        <f t="shared" si="209"/>
        <v/>
      </c>
      <c r="N40" s="633" t="str">
        <f t="shared" si="209"/>
        <v/>
      </c>
      <c r="O40" s="633" t="str">
        <f t="shared" si="209"/>
        <v/>
      </c>
      <c r="P40" s="633" t="str">
        <f t="shared" si="209"/>
        <v/>
      </c>
      <c r="Q40" s="633" t="str">
        <f t="shared" si="209"/>
        <v/>
      </c>
      <c r="R40" s="633" t="str">
        <f t="shared" si="209"/>
        <v/>
      </c>
      <c r="S40" s="618" t="str">
        <f t="shared" si="209"/>
        <v/>
      </c>
      <c r="T40" s="618" t="str">
        <f t="shared" si="209"/>
        <v/>
      </c>
      <c r="U40" s="618" t="str">
        <f t="shared" si="209"/>
        <v/>
      </c>
      <c r="V40" s="618" t="str">
        <f t="shared" si="209"/>
        <v/>
      </c>
      <c r="W40" s="618" t="str">
        <f t="shared" si="209"/>
        <v/>
      </c>
      <c r="X40" s="618" t="str">
        <f t="shared" si="209"/>
        <v/>
      </c>
      <c r="Y40" s="618" t="str">
        <f t="shared" si="209"/>
        <v/>
      </c>
      <c r="Z40" s="618" t="str">
        <f t="shared" si="209"/>
        <v/>
      </c>
      <c r="AA40" s="618" t="str">
        <f t="shared" si="209"/>
        <v/>
      </c>
      <c r="AB40" s="618" t="str">
        <f t="shared" si="209"/>
        <v/>
      </c>
      <c r="AC40" s="618" t="str">
        <f t="shared" si="209"/>
        <v/>
      </c>
      <c r="AD40" s="618" t="str">
        <f t="shared" si="209"/>
        <v/>
      </c>
      <c r="AE40" s="618" t="str">
        <f t="shared" si="209"/>
        <v/>
      </c>
      <c r="AF40" s="618" t="str">
        <f t="shared" si="209"/>
        <v/>
      </c>
      <c r="AG40" s="618" t="str">
        <f t="shared" si="209"/>
        <v/>
      </c>
      <c r="AH40" s="618" t="str">
        <f t="shared" si="209"/>
        <v/>
      </c>
      <c r="AI40" s="618" t="str">
        <f t="shared" si="209"/>
        <v/>
      </c>
      <c r="AJ40" s="618" t="str">
        <f t="shared" si="209"/>
        <v/>
      </c>
      <c r="AK40" s="618" t="str">
        <f t="shared" si="209"/>
        <v/>
      </c>
      <c r="AL40" s="618" t="str">
        <f t="shared" si="209"/>
        <v/>
      </c>
      <c r="AM40" s="618" t="str">
        <f t="shared" si="209"/>
        <v/>
      </c>
      <c r="AN40" s="618" t="str">
        <f t="shared" si="209"/>
        <v/>
      </c>
      <c r="AO40" s="618" t="str">
        <f t="shared" si="209"/>
        <v/>
      </c>
      <c r="AP40" s="618" t="str">
        <f t="shared" si="209"/>
        <v/>
      </c>
      <c r="AQ40" s="618" t="str">
        <f t="shared" si="209"/>
        <v/>
      </c>
      <c r="AR40" s="618" t="str">
        <f t="shared" si="209"/>
        <v/>
      </c>
      <c r="AS40" s="618" t="str">
        <f t="shared" si="209"/>
        <v/>
      </c>
      <c r="AT40" s="618" t="str">
        <f t="shared" si="209"/>
        <v/>
      </c>
      <c r="AU40" s="618" t="str">
        <f t="shared" si="209"/>
        <v/>
      </c>
      <c r="AV40" s="618" t="str">
        <f t="shared" si="209"/>
        <v/>
      </c>
      <c r="AW40" s="618" t="str">
        <f t="shared" si="209"/>
        <v/>
      </c>
      <c r="AX40" s="618" t="str">
        <f t="shared" si="209"/>
        <v/>
      </c>
      <c r="AY40" s="618" t="str">
        <f t="shared" si="209"/>
        <v/>
      </c>
      <c r="AZ40" s="618" t="str">
        <f t="shared" si="209"/>
        <v/>
      </c>
      <c r="BA40" s="618" t="str">
        <f t="shared" si="209"/>
        <v/>
      </c>
      <c r="BB40" s="618" t="str">
        <f t="shared" si="209"/>
        <v/>
      </c>
      <c r="BC40" s="618" t="str">
        <f t="shared" si="209"/>
        <v/>
      </c>
      <c r="BD40" s="618" t="str">
        <f t="shared" si="209"/>
        <v/>
      </c>
      <c r="BE40" s="618" t="str">
        <f t="shared" si="209"/>
        <v/>
      </c>
      <c r="BF40" s="618" t="str">
        <f t="shared" si="209"/>
        <v/>
      </c>
      <c r="BG40" s="618" t="str">
        <f t="shared" si="209"/>
        <v/>
      </c>
      <c r="BH40" s="618" t="str">
        <f t="shared" si="209"/>
        <v/>
      </c>
      <c r="BI40" s="618" t="str">
        <f t="shared" si="209"/>
        <v/>
      </c>
      <c r="BJ40" s="618" t="str">
        <f t="shared" si="209"/>
        <v/>
      </c>
      <c r="BK40" s="618" t="str">
        <f t="shared" si="209"/>
        <v/>
      </c>
      <c r="BL40" s="618" t="str">
        <f t="shared" si="209"/>
        <v/>
      </c>
      <c r="BM40" s="618" t="str">
        <f t="shared" si="209"/>
        <v/>
      </c>
      <c r="BN40" s="618" t="str">
        <f t="shared" si="209"/>
        <v/>
      </c>
      <c r="BO40" s="618" t="str">
        <f t="shared" si="209"/>
        <v/>
      </c>
      <c r="BP40" s="618" t="str">
        <f t="shared" si="209"/>
        <v/>
      </c>
      <c r="BQ40" s="618" t="str">
        <f t="shared" si="209"/>
        <v/>
      </c>
      <c r="BR40" s="618" t="str">
        <f t="shared" si="209"/>
        <v/>
      </c>
      <c r="BS40" s="618" t="str">
        <f t="shared" si="209"/>
        <v/>
      </c>
      <c r="BT40" s="618" t="str">
        <f t="shared" si="209"/>
        <v/>
      </c>
      <c r="BU40" s="618" t="str">
        <f t="shared" si="209"/>
        <v/>
      </c>
      <c r="BV40" s="618" t="str">
        <f t="shared" ref="BV40:EG40" si="210">IF(OR(SUM(BV37:BV39)=0,SUM(BV37:BV39)=1),"",IF(OR(SUM(BV37:BV39)&lt;1,SUM(BV37:BV39)&gt;1),"Distribution does not equal 100%"))</f>
        <v/>
      </c>
      <c r="BW40" s="618" t="str">
        <f t="shared" si="210"/>
        <v/>
      </c>
      <c r="BX40" s="618" t="str">
        <f t="shared" si="210"/>
        <v/>
      </c>
      <c r="BY40" s="618" t="str">
        <f t="shared" si="210"/>
        <v/>
      </c>
      <c r="BZ40" s="618" t="str">
        <f t="shared" si="210"/>
        <v/>
      </c>
      <c r="CA40" s="618" t="str">
        <f t="shared" si="210"/>
        <v/>
      </c>
      <c r="CB40" s="618" t="str">
        <f t="shared" si="210"/>
        <v/>
      </c>
      <c r="CC40" s="618" t="str">
        <f t="shared" si="210"/>
        <v/>
      </c>
      <c r="CD40" s="618" t="str">
        <f t="shared" si="210"/>
        <v/>
      </c>
      <c r="CE40" s="618" t="str">
        <f t="shared" si="210"/>
        <v/>
      </c>
      <c r="CF40" s="618" t="str">
        <f t="shared" si="210"/>
        <v/>
      </c>
      <c r="CG40" s="618" t="str">
        <f t="shared" si="210"/>
        <v/>
      </c>
      <c r="CH40" s="618" t="str">
        <f t="shared" si="210"/>
        <v/>
      </c>
      <c r="CI40" s="618" t="str">
        <f t="shared" si="210"/>
        <v/>
      </c>
      <c r="CJ40" s="618" t="str">
        <f t="shared" si="210"/>
        <v/>
      </c>
      <c r="CK40" s="618" t="str">
        <f t="shared" si="210"/>
        <v/>
      </c>
      <c r="CL40" s="618" t="str">
        <f t="shared" si="210"/>
        <v/>
      </c>
      <c r="CM40" s="618" t="str">
        <f t="shared" si="210"/>
        <v/>
      </c>
      <c r="CN40" s="618" t="str">
        <f t="shared" si="210"/>
        <v/>
      </c>
      <c r="CO40" s="618" t="str">
        <f t="shared" si="210"/>
        <v/>
      </c>
      <c r="CP40" s="618" t="str">
        <f t="shared" si="210"/>
        <v/>
      </c>
      <c r="CQ40" s="618" t="str">
        <f t="shared" si="210"/>
        <v/>
      </c>
      <c r="CR40" s="618" t="str">
        <f t="shared" si="210"/>
        <v/>
      </c>
      <c r="CS40" s="618" t="str">
        <f t="shared" si="210"/>
        <v/>
      </c>
      <c r="CT40" s="618" t="str">
        <f t="shared" si="210"/>
        <v/>
      </c>
      <c r="CU40" s="618" t="str">
        <f t="shared" si="210"/>
        <v/>
      </c>
      <c r="CV40" s="618" t="str">
        <f t="shared" si="210"/>
        <v/>
      </c>
      <c r="CW40" s="618" t="str">
        <f t="shared" si="210"/>
        <v/>
      </c>
      <c r="CX40" s="618" t="str">
        <f t="shared" si="210"/>
        <v/>
      </c>
      <c r="CY40" s="618" t="str">
        <f t="shared" si="210"/>
        <v/>
      </c>
      <c r="CZ40" s="618" t="str">
        <f t="shared" si="210"/>
        <v/>
      </c>
      <c r="DA40" s="618" t="str">
        <f t="shared" si="210"/>
        <v/>
      </c>
      <c r="DB40" s="618" t="str">
        <f t="shared" si="210"/>
        <v/>
      </c>
      <c r="DC40" s="618" t="str">
        <f t="shared" si="210"/>
        <v/>
      </c>
      <c r="DD40" s="618" t="str">
        <f t="shared" si="210"/>
        <v/>
      </c>
      <c r="DE40" s="618" t="str">
        <f t="shared" si="210"/>
        <v/>
      </c>
      <c r="DF40" s="618" t="str">
        <f t="shared" si="210"/>
        <v/>
      </c>
      <c r="DG40" s="618" t="str">
        <f t="shared" si="210"/>
        <v/>
      </c>
      <c r="DH40" s="618" t="str">
        <f t="shared" si="210"/>
        <v/>
      </c>
      <c r="DI40" s="618" t="str">
        <f t="shared" si="210"/>
        <v/>
      </c>
      <c r="DJ40" s="618" t="str">
        <f t="shared" si="210"/>
        <v/>
      </c>
      <c r="DK40" s="618" t="str">
        <f t="shared" si="210"/>
        <v/>
      </c>
      <c r="DL40" s="618" t="str">
        <f t="shared" si="210"/>
        <v/>
      </c>
      <c r="DM40" s="618" t="str">
        <f t="shared" si="210"/>
        <v/>
      </c>
      <c r="DN40" s="618" t="str">
        <f t="shared" si="210"/>
        <v/>
      </c>
      <c r="DO40" s="618" t="str">
        <f t="shared" si="210"/>
        <v/>
      </c>
      <c r="DP40" s="618" t="str">
        <f t="shared" si="210"/>
        <v/>
      </c>
      <c r="DQ40" s="618" t="str">
        <f t="shared" si="210"/>
        <v/>
      </c>
      <c r="DR40" s="618" t="str">
        <f t="shared" si="210"/>
        <v/>
      </c>
      <c r="DS40" s="618" t="str">
        <f t="shared" si="210"/>
        <v/>
      </c>
      <c r="DT40" s="618" t="str">
        <f t="shared" si="210"/>
        <v/>
      </c>
      <c r="DU40" s="618" t="str">
        <f t="shared" si="210"/>
        <v/>
      </c>
      <c r="DV40" s="618" t="str">
        <f t="shared" si="210"/>
        <v/>
      </c>
      <c r="DW40" s="618" t="str">
        <f t="shared" si="210"/>
        <v/>
      </c>
      <c r="DX40" s="618" t="str">
        <f t="shared" si="210"/>
        <v/>
      </c>
      <c r="DY40" s="618" t="str">
        <f t="shared" si="210"/>
        <v/>
      </c>
      <c r="DZ40" s="618" t="str">
        <f t="shared" si="210"/>
        <v/>
      </c>
      <c r="EA40" s="618" t="str">
        <f t="shared" si="210"/>
        <v/>
      </c>
      <c r="EB40" s="618" t="str">
        <f t="shared" si="210"/>
        <v/>
      </c>
      <c r="EC40" s="618" t="str">
        <f t="shared" si="210"/>
        <v/>
      </c>
      <c r="ED40" s="618" t="str">
        <f t="shared" si="210"/>
        <v/>
      </c>
      <c r="EE40" s="618" t="str">
        <f t="shared" si="210"/>
        <v/>
      </c>
      <c r="EF40" s="618" t="str">
        <f t="shared" si="210"/>
        <v/>
      </c>
      <c r="EG40" s="618" t="str">
        <f t="shared" si="210"/>
        <v/>
      </c>
      <c r="EH40" s="618" t="str">
        <f t="shared" ref="EH40:GS40" si="211">IF(OR(SUM(EH37:EH39)=0,SUM(EH37:EH39)=1),"",IF(OR(SUM(EH37:EH39)&lt;1,SUM(EH37:EH39)&gt;1),"Distribution does not equal 100%"))</f>
        <v/>
      </c>
      <c r="EI40" s="618" t="str">
        <f t="shared" si="211"/>
        <v/>
      </c>
      <c r="EJ40" s="618" t="str">
        <f t="shared" si="211"/>
        <v/>
      </c>
      <c r="EK40" s="618" t="str">
        <f t="shared" si="211"/>
        <v/>
      </c>
      <c r="EL40" s="618" t="str">
        <f t="shared" si="211"/>
        <v/>
      </c>
      <c r="EM40" s="618" t="str">
        <f t="shared" si="211"/>
        <v/>
      </c>
      <c r="EN40" s="618" t="str">
        <f t="shared" si="211"/>
        <v/>
      </c>
      <c r="EO40" s="618" t="str">
        <f t="shared" si="211"/>
        <v/>
      </c>
      <c r="EP40" s="618" t="str">
        <f t="shared" si="211"/>
        <v/>
      </c>
      <c r="EQ40" s="618" t="str">
        <f t="shared" si="211"/>
        <v/>
      </c>
      <c r="ER40" s="618" t="str">
        <f t="shared" si="211"/>
        <v/>
      </c>
      <c r="ES40" s="618" t="str">
        <f t="shared" si="211"/>
        <v/>
      </c>
      <c r="ET40" s="618" t="str">
        <f t="shared" si="211"/>
        <v/>
      </c>
      <c r="EU40" s="618" t="str">
        <f t="shared" si="211"/>
        <v/>
      </c>
      <c r="EV40" s="618" t="str">
        <f t="shared" si="211"/>
        <v/>
      </c>
      <c r="EW40" s="618" t="str">
        <f t="shared" si="211"/>
        <v/>
      </c>
      <c r="EX40" s="618" t="str">
        <f t="shared" si="211"/>
        <v/>
      </c>
      <c r="EY40" s="618" t="str">
        <f t="shared" si="211"/>
        <v/>
      </c>
      <c r="EZ40" s="618" t="str">
        <f t="shared" si="211"/>
        <v/>
      </c>
      <c r="FA40" s="618" t="str">
        <f t="shared" si="211"/>
        <v/>
      </c>
      <c r="FB40" s="618" t="str">
        <f t="shared" si="211"/>
        <v/>
      </c>
      <c r="FC40" s="618" t="str">
        <f t="shared" si="211"/>
        <v/>
      </c>
      <c r="FD40" s="618" t="str">
        <f t="shared" si="211"/>
        <v/>
      </c>
      <c r="FE40" s="618" t="str">
        <f t="shared" si="211"/>
        <v/>
      </c>
      <c r="FF40" s="618" t="str">
        <f t="shared" si="211"/>
        <v/>
      </c>
      <c r="FG40" s="618" t="str">
        <f t="shared" si="211"/>
        <v/>
      </c>
      <c r="FH40" s="618" t="str">
        <f t="shared" si="211"/>
        <v/>
      </c>
      <c r="FI40" s="618" t="str">
        <f t="shared" si="211"/>
        <v/>
      </c>
      <c r="FJ40" s="618" t="str">
        <f t="shared" si="211"/>
        <v/>
      </c>
      <c r="FK40" s="618" t="str">
        <f t="shared" si="211"/>
        <v/>
      </c>
      <c r="FL40" s="618" t="str">
        <f t="shared" si="211"/>
        <v/>
      </c>
      <c r="FM40" s="618" t="str">
        <f t="shared" si="211"/>
        <v/>
      </c>
      <c r="FN40" s="618" t="str">
        <f t="shared" si="211"/>
        <v/>
      </c>
      <c r="FO40" s="618" t="str">
        <f t="shared" si="211"/>
        <v/>
      </c>
      <c r="FP40" s="618" t="str">
        <f t="shared" si="211"/>
        <v/>
      </c>
      <c r="FQ40" s="618" t="str">
        <f t="shared" si="211"/>
        <v/>
      </c>
      <c r="FR40" s="618" t="str">
        <f t="shared" si="211"/>
        <v/>
      </c>
      <c r="FS40" s="618" t="str">
        <f t="shared" si="211"/>
        <v/>
      </c>
      <c r="FT40" s="618" t="str">
        <f t="shared" si="211"/>
        <v/>
      </c>
      <c r="FU40" s="618" t="str">
        <f t="shared" si="211"/>
        <v/>
      </c>
      <c r="FV40" s="618" t="str">
        <f t="shared" si="211"/>
        <v/>
      </c>
      <c r="FW40" s="618" t="str">
        <f t="shared" si="211"/>
        <v/>
      </c>
      <c r="FX40" s="618" t="str">
        <f t="shared" si="211"/>
        <v/>
      </c>
      <c r="FY40" s="618" t="str">
        <f t="shared" si="211"/>
        <v/>
      </c>
      <c r="FZ40" s="618" t="str">
        <f t="shared" si="211"/>
        <v/>
      </c>
      <c r="GA40" s="618" t="str">
        <f t="shared" si="211"/>
        <v/>
      </c>
      <c r="GB40" s="618" t="str">
        <f t="shared" si="211"/>
        <v/>
      </c>
      <c r="GC40" s="618" t="str">
        <f t="shared" si="211"/>
        <v/>
      </c>
      <c r="GD40" s="618" t="str">
        <f t="shared" si="211"/>
        <v/>
      </c>
      <c r="GE40" s="618" t="str">
        <f t="shared" si="211"/>
        <v/>
      </c>
      <c r="GF40" s="618" t="str">
        <f t="shared" si="211"/>
        <v/>
      </c>
      <c r="GG40" s="618" t="str">
        <f t="shared" si="211"/>
        <v/>
      </c>
      <c r="GH40" s="618" t="str">
        <f t="shared" si="211"/>
        <v/>
      </c>
      <c r="GI40" s="618" t="str">
        <f t="shared" si="211"/>
        <v/>
      </c>
      <c r="GJ40" s="618" t="str">
        <f t="shared" si="211"/>
        <v/>
      </c>
      <c r="GK40" s="618" t="str">
        <f t="shared" si="211"/>
        <v/>
      </c>
      <c r="GL40" s="618" t="str">
        <f t="shared" si="211"/>
        <v/>
      </c>
      <c r="GM40" s="618" t="str">
        <f t="shared" si="211"/>
        <v/>
      </c>
      <c r="GN40" s="618" t="str">
        <f t="shared" si="211"/>
        <v/>
      </c>
      <c r="GO40" s="618" t="str">
        <f t="shared" si="211"/>
        <v/>
      </c>
      <c r="GP40" s="618" t="str">
        <f t="shared" si="211"/>
        <v/>
      </c>
      <c r="GQ40" s="618" t="str">
        <f t="shared" si="211"/>
        <v/>
      </c>
      <c r="GR40" s="618" t="str">
        <f t="shared" si="211"/>
        <v/>
      </c>
      <c r="GS40" s="618" t="str">
        <f t="shared" si="211"/>
        <v/>
      </c>
      <c r="GT40" s="618" t="str">
        <f t="shared" ref="GT40:IX40" si="212">IF(OR(SUM(GT37:GT39)=0,SUM(GT37:GT39)=1),"",IF(OR(SUM(GT37:GT39)&lt;1,SUM(GT37:GT39)&gt;1),"Distribution does not equal 100%"))</f>
        <v/>
      </c>
      <c r="GU40" s="618" t="str">
        <f t="shared" si="212"/>
        <v/>
      </c>
      <c r="GV40" s="618" t="str">
        <f t="shared" si="212"/>
        <v/>
      </c>
      <c r="GW40" s="618" t="str">
        <f t="shared" si="212"/>
        <v/>
      </c>
      <c r="GX40" s="618" t="str">
        <f t="shared" si="212"/>
        <v/>
      </c>
      <c r="GY40" s="618" t="str">
        <f t="shared" si="212"/>
        <v/>
      </c>
      <c r="GZ40" s="618" t="str">
        <f t="shared" si="212"/>
        <v/>
      </c>
      <c r="HA40" s="618" t="str">
        <f t="shared" si="212"/>
        <v/>
      </c>
      <c r="HB40" s="618" t="str">
        <f t="shared" si="212"/>
        <v/>
      </c>
      <c r="HC40" s="618" t="str">
        <f t="shared" si="212"/>
        <v/>
      </c>
      <c r="HD40" s="618" t="str">
        <f t="shared" si="212"/>
        <v/>
      </c>
      <c r="HE40" s="618" t="str">
        <f t="shared" si="212"/>
        <v/>
      </c>
      <c r="HF40" s="618" t="str">
        <f t="shared" si="212"/>
        <v/>
      </c>
      <c r="HG40" s="618" t="str">
        <f t="shared" si="212"/>
        <v/>
      </c>
      <c r="HH40" s="618" t="str">
        <f t="shared" si="212"/>
        <v/>
      </c>
      <c r="HI40" s="618" t="str">
        <f t="shared" si="212"/>
        <v/>
      </c>
      <c r="HJ40" s="618" t="str">
        <f t="shared" si="212"/>
        <v/>
      </c>
      <c r="HK40" s="618" t="str">
        <f t="shared" si="212"/>
        <v/>
      </c>
      <c r="HL40" s="618" t="str">
        <f t="shared" si="212"/>
        <v/>
      </c>
      <c r="HM40" s="618" t="str">
        <f t="shared" si="212"/>
        <v/>
      </c>
      <c r="HN40" s="618" t="str">
        <f t="shared" si="212"/>
        <v/>
      </c>
      <c r="HO40" s="618" t="str">
        <f t="shared" si="212"/>
        <v/>
      </c>
      <c r="HP40" s="618" t="str">
        <f t="shared" si="212"/>
        <v/>
      </c>
      <c r="HQ40" s="618" t="str">
        <f t="shared" si="212"/>
        <v/>
      </c>
      <c r="HR40" s="618" t="str">
        <f t="shared" si="212"/>
        <v/>
      </c>
      <c r="HS40" s="618" t="str">
        <f t="shared" si="212"/>
        <v/>
      </c>
      <c r="HT40" s="618" t="str">
        <f t="shared" si="212"/>
        <v/>
      </c>
      <c r="HU40" s="618" t="str">
        <f t="shared" si="212"/>
        <v/>
      </c>
      <c r="HV40" s="618" t="str">
        <f t="shared" si="212"/>
        <v/>
      </c>
      <c r="HW40" s="618" t="str">
        <f t="shared" si="212"/>
        <v/>
      </c>
      <c r="HX40" s="618" t="str">
        <f t="shared" si="212"/>
        <v/>
      </c>
      <c r="HY40" s="618" t="str">
        <f t="shared" si="212"/>
        <v/>
      </c>
      <c r="HZ40" s="618" t="str">
        <f t="shared" si="212"/>
        <v/>
      </c>
      <c r="IA40" s="618" t="str">
        <f t="shared" si="212"/>
        <v/>
      </c>
      <c r="IB40" s="618" t="str">
        <f t="shared" si="212"/>
        <v/>
      </c>
      <c r="IC40" s="618" t="str">
        <f t="shared" si="212"/>
        <v/>
      </c>
      <c r="ID40" s="618" t="str">
        <f t="shared" si="212"/>
        <v/>
      </c>
      <c r="IE40" s="618" t="str">
        <f t="shared" si="212"/>
        <v/>
      </c>
      <c r="IF40" s="618" t="str">
        <f t="shared" si="212"/>
        <v/>
      </c>
      <c r="IG40" s="618" t="str">
        <f t="shared" si="212"/>
        <v/>
      </c>
      <c r="IH40" s="618" t="str">
        <f t="shared" si="212"/>
        <v/>
      </c>
      <c r="II40" s="618" t="str">
        <f t="shared" si="212"/>
        <v/>
      </c>
      <c r="IJ40" s="618" t="str">
        <f t="shared" si="212"/>
        <v/>
      </c>
      <c r="IK40" s="618" t="str">
        <f t="shared" si="212"/>
        <v/>
      </c>
      <c r="IL40" s="618" t="str">
        <f t="shared" si="212"/>
        <v/>
      </c>
      <c r="IM40" s="618" t="str">
        <f t="shared" si="212"/>
        <v/>
      </c>
      <c r="IN40" s="618" t="str">
        <f t="shared" si="212"/>
        <v/>
      </c>
      <c r="IO40" s="618" t="str">
        <f t="shared" si="212"/>
        <v/>
      </c>
      <c r="IP40" s="618" t="str">
        <f t="shared" si="212"/>
        <v/>
      </c>
      <c r="IQ40" s="618" t="str">
        <f t="shared" si="212"/>
        <v/>
      </c>
      <c r="IR40" s="618" t="str">
        <f t="shared" si="212"/>
        <v/>
      </c>
      <c r="IS40" s="618" t="str">
        <f t="shared" si="212"/>
        <v/>
      </c>
      <c r="IT40" s="618" t="str">
        <f t="shared" si="212"/>
        <v/>
      </c>
      <c r="IU40" s="618" t="str">
        <f t="shared" si="212"/>
        <v/>
      </c>
      <c r="IV40" s="618" t="str">
        <f t="shared" si="212"/>
        <v/>
      </c>
      <c r="IW40" s="618" t="str">
        <f t="shared" si="212"/>
        <v/>
      </c>
      <c r="IX40" s="618" t="str">
        <f t="shared" si="212"/>
        <v/>
      </c>
    </row>
  </sheetData>
  <sheetProtection algorithmName="SHA-512" hashValue="eXVpmU/ZsmAch3IRO64DvJoolIl35ipwuRNu7yqmjB9q0p4+k1qzh7bS2Uu6Vq6rsrRbIdvlvUkFoM7lZ+8qhQ==" saltValue="RPLcDSyWvVjPyfjbEUp9Fw==" spinCount="100000" sheet="1" objects="1" scenarios="1"/>
  <mergeCells count="216">
    <mergeCell ref="IE24:II24"/>
    <mergeCell ref="IJ24:IN24"/>
    <mergeCell ref="IO24:IS24"/>
    <mergeCell ref="IT24:IX24"/>
    <mergeCell ref="DO24:DS24"/>
    <mergeCell ref="DT24:DX24"/>
    <mergeCell ref="DY24:EC24"/>
    <mergeCell ref="ED24:EH24"/>
    <mergeCell ref="CK24:CO24"/>
    <mergeCell ref="CP24:CT24"/>
    <mergeCell ref="CU24:CY24"/>
    <mergeCell ref="CZ24:DD24"/>
    <mergeCell ref="DE24:DI24"/>
    <mergeCell ref="DJ24:DN24"/>
    <mergeCell ref="FH24:FL24"/>
    <mergeCell ref="FM24:FQ24"/>
    <mergeCell ref="FR24:FV24"/>
    <mergeCell ref="FW24:GA24"/>
    <mergeCell ref="GB24:GF24"/>
    <mergeCell ref="EI24:EM24"/>
    <mergeCell ref="EN24:ER24"/>
    <mergeCell ref="ES24:EW24"/>
    <mergeCell ref="EX24:FB24"/>
    <mergeCell ref="FC24:FG24"/>
    <mergeCell ref="BQ24:BU24"/>
    <mergeCell ref="BV24:BZ24"/>
    <mergeCell ref="CA24:CE24"/>
    <mergeCell ref="CF24:CJ24"/>
    <mergeCell ref="HF24:HJ24"/>
    <mergeCell ref="HK24:HO24"/>
    <mergeCell ref="HP24:HT24"/>
    <mergeCell ref="HU24:HY24"/>
    <mergeCell ref="HZ24:ID24"/>
    <mergeCell ref="GG24:GK24"/>
    <mergeCell ref="GL24:GP24"/>
    <mergeCell ref="GQ24:GU24"/>
    <mergeCell ref="GV24:GZ24"/>
    <mergeCell ref="HA24:HE24"/>
    <mergeCell ref="X24:AB24"/>
    <mergeCell ref="AC24:AG24"/>
    <mergeCell ref="AH24:AL24"/>
    <mergeCell ref="AM24:AQ24"/>
    <mergeCell ref="AR24:AV24"/>
    <mergeCell ref="AW24:BA24"/>
    <mergeCell ref="BB24:BF24"/>
    <mergeCell ref="BG24:BK24"/>
    <mergeCell ref="BL24:BP24"/>
    <mergeCell ref="IO10:IS10"/>
    <mergeCell ref="IT10:IX10"/>
    <mergeCell ref="HP10:HT10"/>
    <mergeCell ref="HU10:HY10"/>
    <mergeCell ref="HZ10:ID10"/>
    <mergeCell ref="IE10:II10"/>
    <mergeCell ref="IJ10:IN10"/>
    <mergeCell ref="GQ10:GU10"/>
    <mergeCell ref="GV10:GZ10"/>
    <mergeCell ref="HA10:HE10"/>
    <mergeCell ref="HF10:HJ10"/>
    <mergeCell ref="HK10:HO10"/>
    <mergeCell ref="FR10:FV10"/>
    <mergeCell ref="FW10:GA10"/>
    <mergeCell ref="GB10:GF10"/>
    <mergeCell ref="GG10:GK10"/>
    <mergeCell ref="GL10:GP10"/>
    <mergeCell ref="ES10:EW10"/>
    <mergeCell ref="EX10:FB10"/>
    <mergeCell ref="FC10:FG10"/>
    <mergeCell ref="FH10:FL10"/>
    <mergeCell ref="FM10:FQ10"/>
    <mergeCell ref="DY10:EC10"/>
    <mergeCell ref="ED10:EH10"/>
    <mergeCell ref="EI10:EM10"/>
    <mergeCell ref="EN10:ER10"/>
    <mergeCell ref="CU10:CY10"/>
    <mergeCell ref="CZ10:DD10"/>
    <mergeCell ref="DE10:DI10"/>
    <mergeCell ref="DJ10:DN10"/>
    <mergeCell ref="DO10:DS10"/>
    <mergeCell ref="N10:R10"/>
    <mergeCell ref="N24:R24"/>
    <mergeCell ref="IT5:IX5"/>
    <mergeCell ref="IT6:IX6"/>
    <mergeCell ref="I10:M10"/>
    <mergeCell ref="I24:M24"/>
    <mergeCell ref="S10:W10"/>
    <mergeCell ref="S24:W24"/>
    <mergeCell ref="AH10:AL10"/>
    <mergeCell ref="AM10:AQ10"/>
    <mergeCell ref="AR10:AV10"/>
    <mergeCell ref="AW10:BA10"/>
    <mergeCell ref="BB10:BF10"/>
    <mergeCell ref="BG10:BK10"/>
    <mergeCell ref="BL10:BP10"/>
    <mergeCell ref="BQ10:BU10"/>
    <mergeCell ref="BV10:BZ10"/>
    <mergeCell ref="CA10:CE10"/>
    <mergeCell ref="CF10:CJ10"/>
    <mergeCell ref="CK10:CO10"/>
    <mergeCell ref="CP10:CT10"/>
    <mergeCell ref="X10:AB10"/>
    <mergeCell ref="AC10:AG10"/>
    <mergeCell ref="DT10:DX10"/>
    <mergeCell ref="IE5:II5"/>
    <mergeCell ref="IE6:II6"/>
    <mergeCell ref="IJ5:IN5"/>
    <mergeCell ref="IJ6:IN6"/>
    <mergeCell ref="IO5:IS5"/>
    <mergeCell ref="IO6:IS6"/>
    <mergeCell ref="HP5:HT5"/>
    <mergeCell ref="HP6:HT6"/>
    <mergeCell ref="HU5:HY5"/>
    <mergeCell ref="HU6:HY6"/>
    <mergeCell ref="HZ5:ID5"/>
    <mergeCell ref="HZ6:ID6"/>
    <mergeCell ref="HA5:HE5"/>
    <mergeCell ref="HA6:HE6"/>
    <mergeCell ref="HF5:HJ5"/>
    <mergeCell ref="HF6:HJ6"/>
    <mergeCell ref="HK5:HO5"/>
    <mergeCell ref="HK6:HO6"/>
    <mergeCell ref="GL5:GP5"/>
    <mergeCell ref="GL6:GP6"/>
    <mergeCell ref="GQ5:GU5"/>
    <mergeCell ref="GQ6:GU6"/>
    <mergeCell ref="GV5:GZ5"/>
    <mergeCell ref="GV6:GZ6"/>
    <mergeCell ref="FW5:GA5"/>
    <mergeCell ref="FW6:GA6"/>
    <mergeCell ref="GB5:GF5"/>
    <mergeCell ref="GB6:GF6"/>
    <mergeCell ref="GG5:GK5"/>
    <mergeCell ref="GG6:GK6"/>
    <mergeCell ref="FH5:FL5"/>
    <mergeCell ref="FH6:FL6"/>
    <mergeCell ref="FM5:FQ5"/>
    <mergeCell ref="FM6:FQ6"/>
    <mergeCell ref="FR5:FV5"/>
    <mergeCell ref="FR6:FV6"/>
    <mergeCell ref="ES5:EW5"/>
    <mergeCell ref="ES6:EW6"/>
    <mergeCell ref="EX5:FB5"/>
    <mergeCell ref="EX6:FB6"/>
    <mergeCell ref="FC5:FG5"/>
    <mergeCell ref="FC6:FG6"/>
    <mergeCell ref="ED5:EH5"/>
    <mergeCell ref="ED6:EH6"/>
    <mergeCell ref="EI5:EM5"/>
    <mergeCell ref="EI6:EM6"/>
    <mergeCell ref="EN5:ER5"/>
    <mergeCell ref="EN6:ER6"/>
    <mergeCell ref="DO5:DS5"/>
    <mergeCell ref="DO6:DS6"/>
    <mergeCell ref="DT5:DX5"/>
    <mergeCell ref="DT6:DX6"/>
    <mergeCell ref="DY5:EC5"/>
    <mergeCell ref="DY6:EC6"/>
    <mergeCell ref="CZ5:DD5"/>
    <mergeCell ref="CZ6:DD6"/>
    <mergeCell ref="DE5:DI5"/>
    <mergeCell ref="DE6:DI6"/>
    <mergeCell ref="DJ5:DN5"/>
    <mergeCell ref="DJ6:DN6"/>
    <mergeCell ref="CK5:CO5"/>
    <mergeCell ref="CK6:CO6"/>
    <mergeCell ref="CP5:CT5"/>
    <mergeCell ref="CP6:CT6"/>
    <mergeCell ref="CU5:CY5"/>
    <mergeCell ref="CU6:CY6"/>
    <mergeCell ref="BV5:BZ5"/>
    <mergeCell ref="BV6:BZ6"/>
    <mergeCell ref="CA5:CE5"/>
    <mergeCell ref="CA6:CE6"/>
    <mergeCell ref="CF5:CJ5"/>
    <mergeCell ref="CF6:CJ6"/>
    <mergeCell ref="BG5:BK5"/>
    <mergeCell ref="BG6:BK6"/>
    <mergeCell ref="BL5:BP5"/>
    <mergeCell ref="BL6:BP6"/>
    <mergeCell ref="BQ5:BU5"/>
    <mergeCell ref="BQ6:BU6"/>
    <mergeCell ref="AR5:AV5"/>
    <mergeCell ref="AR6:AV6"/>
    <mergeCell ref="AW5:BA5"/>
    <mergeCell ref="AW6:BA6"/>
    <mergeCell ref="BB5:BF5"/>
    <mergeCell ref="BB6:BF6"/>
    <mergeCell ref="AC5:AG5"/>
    <mergeCell ref="AC6:AG6"/>
    <mergeCell ref="AH5:AL5"/>
    <mergeCell ref="AH6:AL6"/>
    <mergeCell ref="AM5:AQ5"/>
    <mergeCell ref="AM6:AQ6"/>
    <mergeCell ref="N5:R5"/>
    <mergeCell ref="N6:R6"/>
    <mergeCell ref="S5:W5"/>
    <mergeCell ref="S6:W6"/>
    <mergeCell ref="X5:AB5"/>
    <mergeCell ref="X6:AB6"/>
    <mergeCell ref="A10:B10"/>
    <mergeCell ref="A19:B19"/>
    <mergeCell ref="A36:B36"/>
    <mergeCell ref="I5:M5"/>
    <mergeCell ref="I6:M6"/>
    <mergeCell ref="C5:G5"/>
    <mergeCell ref="C6:G6"/>
    <mergeCell ref="A1:B1"/>
    <mergeCell ref="A3:B3"/>
    <mergeCell ref="A24:B24"/>
    <mergeCell ref="A28:B28"/>
    <mergeCell ref="A32:B32"/>
    <mergeCell ref="C19:G19"/>
    <mergeCell ref="C24:G24"/>
    <mergeCell ref="C28:G28"/>
    <mergeCell ref="C32:G32"/>
    <mergeCell ref="C36:G36"/>
    <mergeCell ref="C10:G10"/>
  </mergeCells>
  <conditionalFormatting sqref="N5:R5">
    <cfRule type="expression" dxfId="129" priority="817">
      <formula>N4="Y"</formula>
    </cfRule>
  </conditionalFormatting>
  <conditionalFormatting sqref="N6:R6">
    <cfRule type="expression" dxfId="128" priority="816">
      <formula>N4="Y"</formula>
    </cfRule>
  </conditionalFormatting>
  <conditionalFormatting sqref="N7">
    <cfRule type="expression" dxfId="127" priority="815">
      <formula>N$4="Y"</formula>
    </cfRule>
  </conditionalFormatting>
  <conditionalFormatting sqref="O7">
    <cfRule type="expression" dxfId="126" priority="814">
      <formula>O$4="Y"</formula>
    </cfRule>
  </conditionalFormatting>
  <conditionalFormatting sqref="P7:Q7">
    <cfRule type="expression" dxfId="125" priority="813">
      <formula>P$4="Y"</formula>
    </cfRule>
  </conditionalFormatting>
  <conditionalFormatting sqref="R7">
    <cfRule type="expression" dxfId="124" priority="812">
      <formula>R$4="Y"</formula>
    </cfRule>
  </conditionalFormatting>
  <conditionalFormatting sqref="N8">
    <cfRule type="expression" dxfId="123" priority="811">
      <formula>N$4="Y"</formula>
    </cfRule>
  </conditionalFormatting>
  <conditionalFormatting sqref="O8">
    <cfRule type="expression" dxfId="122" priority="810">
      <formula>O$4="Y"</formula>
    </cfRule>
  </conditionalFormatting>
  <conditionalFormatting sqref="P8:Q8">
    <cfRule type="expression" dxfId="121" priority="809">
      <formula>P$4="Y"</formula>
    </cfRule>
  </conditionalFormatting>
  <conditionalFormatting sqref="R8">
    <cfRule type="expression" dxfId="120" priority="808">
      <formula>R$4="Y"</formula>
    </cfRule>
  </conditionalFormatting>
  <conditionalFormatting sqref="N9">
    <cfRule type="expression" dxfId="119" priority="807">
      <formula>N$4="Y"</formula>
    </cfRule>
  </conditionalFormatting>
  <conditionalFormatting sqref="O9">
    <cfRule type="expression" dxfId="118" priority="806">
      <formula>O$4="Y"</formula>
    </cfRule>
  </conditionalFormatting>
  <conditionalFormatting sqref="P9:Q9">
    <cfRule type="expression" dxfId="117" priority="805">
      <formula>P$4="Y"</formula>
    </cfRule>
  </conditionalFormatting>
  <conditionalFormatting sqref="R9">
    <cfRule type="expression" dxfId="116" priority="804">
      <formula>R$4="Y"</formula>
    </cfRule>
  </conditionalFormatting>
  <conditionalFormatting sqref="N10:R10">
    <cfRule type="expression" dxfId="115" priority="803">
      <formula>N4="Y"</formula>
    </cfRule>
  </conditionalFormatting>
  <conditionalFormatting sqref="N11:N18">
    <cfRule type="expression" dxfId="114" priority="802">
      <formula>N$4="Y"</formula>
    </cfRule>
  </conditionalFormatting>
  <conditionalFormatting sqref="O11:O18">
    <cfRule type="expression" dxfId="113" priority="801">
      <formula>O$4="Y"</formula>
    </cfRule>
  </conditionalFormatting>
  <conditionalFormatting sqref="P11:Q18">
    <cfRule type="expression" dxfId="112" priority="800">
      <formula>P$4="Y"</formula>
    </cfRule>
  </conditionalFormatting>
  <conditionalFormatting sqref="R11:R18">
    <cfRule type="expression" dxfId="111" priority="799">
      <formula>R$4="Y"</formula>
    </cfRule>
  </conditionalFormatting>
  <conditionalFormatting sqref="N20:N23">
    <cfRule type="expression" dxfId="110" priority="798">
      <formula>N$4="Y"</formula>
    </cfRule>
  </conditionalFormatting>
  <conditionalFormatting sqref="O20:O23">
    <cfRule type="expression" dxfId="109" priority="797">
      <formula>O$4="Y"</formula>
    </cfRule>
  </conditionalFormatting>
  <conditionalFormatting sqref="P20:Q23">
    <cfRule type="expression" dxfId="108" priority="796">
      <formula>P$4="Y"</formula>
    </cfRule>
  </conditionalFormatting>
  <conditionalFormatting sqref="R20:R23">
    <cfRule type="expression" dxfId="107" priority="795">
      <formula>R$4="Y"</formula>
    </cfRule>
  </conditionalFormatting>
  <conditionalFormatting sqref="N25:N27">
    <cfRule type="expression" dxfId="106" priority="794">
      <formula>N$4="Y"</formula>
    </cfRule>
  </conditionalFormatting>
  <conditionalFormatting sqref="O25:O27">
    <cfRule type="expression" dxfId="105" priority="793">
      <formula>O$4="Y"</formula>
    </cfRule>
  </conditionalFormatting>
  <conditionalFormatting sqref="P25:Q27">
    <cfRule type="expression" dxfId="104" priority="792">
      <formula>P$4="Y"</formula>
    </cfRule>
  </conditionalFormatting>
  <conditionalFormatting sqref="R25:R27">
    <cfRule type="expression" dxfId="103" priority="791">
      <formula>R$4="Y"</formula>
    </cfRule>
  </conditionalFormatting>
  <conditionalFormatting sqref="N29:N31">
    <cfRule type="expression" dxfId="102" priority="790">
      <formula>N$4="Y"</formula>
    </cfRule>
  </conditionalFormatting>
  <conditionalFormatting sqref="O29:O31">
    <cfRule type="expression" dxfId="101" priority="789">
      <formula>O$4="Y"</formula>
    </cfRule>
  </conditionalFormatting>
  <conditionalFormatting sqref="P29:Q31">
    <cfRule type="expression" dxfId="100" priority="788">
      <formula>P$4="Y"</formula>
    </cfRule>
  </conditionalFormatting>
  <conditionalFormatting sqref="R29:R31">
    <cfRule type="expression" dxfId="99" priority="787">
      <formula>R$4="Y"</formula>
    </cfRule>
  </conditionalFormatting>
  <conditionalFormatting sqref="N33:N34">
    <cfRule type="expression" dxfId="98" priority="786">
      <formula>N$4="Y"</formula>
    </cfRule>
  </conditionalFormatting>
  <conditionalFormatting sqref="O33:O34">
    <cfRule type="expression" dxfId="97" priority="785">
      <formula>O$4="Y"</formula>
    </cfRule>
  </conditionalFormatting>
  <conditionalFormatting sqref="P33:Q34">
    <cfRule type="expression" dxfId="96" priority="784">
      <formula>P$4="Y"</formula>
    </cfRule>
  </conditionalFormatting>
  <conditionalFormatting sqref="R33:R34">
    <cfRule type="expression" dxfId="95" priority="783">
      <formula>R$4="Y"</formula>
    </cfRule>
  </conditionalFormatting>
  <conditionalFormatting sqref="N37:N38">
    <cfRule type="expression" dxfId="94" priority="782">
      <formula>N$4="Y"</formula>
    </cfRule>
  </conditionalFormatting>
  <conditionalFormatting sqref="O37:O38">
    <cfRule type="expression" dxfId="93" priority="781">
      <formula>O$4="Y"</formula>
    </cfRule>
  </conditionalFormatting>
  <conditionalFormatting sqref="P37:Q38">
    <cfRule type="expression" dxfId="92" priority="780">
      <formula>P$4="Y"</formula>
    </cfRule>
  </conditionalFormatting>
  <conditionalFormatting sqref="R37:R38">
    <cfRule type="expression" dxfId="91" priority="779">
      <formula>R$4="Y"</formula>
    </cfRule>
  </conditionalFormatting>
  <conditionalFormatting sqref="N19">
    <cfRule type="expression" dxfId="90" priority="778">
      <formula>N$4="Y"</formula>
    </cfRule>
  </conditionalFormatting>
  <conditionalFormatting sqref="N24:R24">
    <cfRule type="expression" dxfId="89" priority="777">
      <formula>N4="Y"</formula>
    </cfRule>
  </conditionalFormatting>
  <conditionalFormatting sqref="N35">
    <cfRule type="expression" dxfId="88" priority="773">
      <formula>N$4="Y"</formula>
    </cfRule>
  </conditionalFormatting>
  <conditionalFormatting sqref="O35">
    <cfRule type="expression" dxfId="87" priority="772">
      <formula>N$4="Y"</formula>
    </cfRule>
  </conditionalFormatting>
  <conditionalFormatting sqref="P35:Q35">
    <cfRule type="expression" dxfId="86" priority="771">
      <formula>O$4="Y"</formula>
    </cfRule>
  </conditionalFormatting>
  <conditionalFormatting sqref="R35">
    <cfRule type="expression" dxfId="85" priority="770">
      <formula>R$4="Y"</formula>
    </cfRule>
  </conditionalFormatting>
  <conditionalFormatting sqref="N39">
    <cfRule type="expression" dxfId="84" priority="769">
      <formula>N$4="Y"</formula>
    </cfRule>
  </conditionalFormatting>
  <conditionalFormatting sqref="O39">
    <cfRule type="expression" dxfId="83" priority="768">
      <formula>N$4="Y"</formula>
    </cfRule>
  </conditionalFormatting>
  <conditionalFormatting sqref="P39:Q39">
    <cfRule type="expression" dxfId="82" priority="767">
      <formula>O$4="Y"</formula>
    </cfRule>
  </conditionalFormatting>
  <conditionalFormatting sqref="R39">
    <cfRule type="expression" dxfId="81" priority="766">
      <formula>R$4="Y"</formula>
    </cfRule>
  </conditionalFormatting>
  <conditionalFormatting sqref="N1">
    <cfRule type="expression" dxfId="80" priority="551">
      <formula>N4="Y"</formula>
    </cfRule>
  </conditionalFormatting>
  <conditionalFormatting sqref="O1:IX1">
    <cfRule type="expression" dxfId="79" priority="550">
      <formula>O4="Y"</formula>
    </cfRule>
  </conditionalFormatting>
  <conditionalFormatting sqref="O19">
    <cfRule type="expression" dxfId="78" priority="87">
      <formula>N$4="Y"</formula>
    </cfRule>
  </conditionalFormatting>
  <conditionalFormatting sqref="P19:Q19">
    <cfRule type="expression" dxfId="77" priority="86">
      <formula>O$4="Y"</formula>
    </cfRule>
  </conditionalFormatting>
  <conditionalFormatting sqref="R19">
    <cfRule type="expression" dxfId="76" priority="85">
      <formula>N$4="Y"</formula>
    </cfRule>
  </conditionalFormatting>
  <conditionalFormatting sqref="N28">
    <cfRule type="expression" dxfId="75" priority="76">
      <formula>N$4="Y"</formula>
    </cfRule>
  </conditionalFormatting>
  <conditionalFormatting sqref="O28">
    <cfRule type="expression" dxfId="74" priority="75">
      <formula>N$4="Y"</formula>
    </cfRule>
  </conditionalFormatting>
  <conditionalFormatting sqref="P28:Q28">
    <cfRule type="expression" dxfId="73" priority="74">
      <formula>O$4="Y"</formula>
    </cfRule>
  </conditionalFormatting>
  <conditionalFormatting sqref="R28">
    <cfRule type="expression" dxfId="72" priority="73">
      <formula>N$4="Y"</formula>
    </cfRule>
  </conditionalFormatting>
  <conditionalFormatting sqref="N32">
    <cfRule type="expression" dxfId="71" priority="72">
      <formula>N$4="Y"</formula>
    </cfRule>
  </conditionalFormatting>
  <conditionalFormatting sqref="O32">
    <cfRule type="expression" dxfId="70" priority="71">
      <formula>N$4="Y"</formula>
    </cfRule>
  </conditionalFormatting>
  <conditionalFormatting sqref="P32:Q32">
    <cfRule type="expression" dxfId="69" priority="70">
      <formula>O$4="Y"</formula>
    </cfRule>
  </conditionalFormatting>
  <conditionalFormatting sqref="R32">
    <cfRule type="expression" dxfId="68" priority="69">
      <formula>N$4="Y"</formula>
    </cfRule>
  </conditionalFormatting>
  <conditionalFormatting sqref="N36">
    <cfRule type="expression" dxfId="67" priority="68">
      <formula>N$4="Y"</formula>
    </cfRule>
  </conditionalFormatting>
  <conditionalFormatting sqref="O36">
    <cfRule type="expression" dxfId="66" priority="67">
      <formula>N$4="Y"</formula>
    </cfRule>
  </conditionalFormatting>
  <conditionalFormatting sqref="P36:Q36">
    <cfRule type="expression" dxfId="65" priority="66">
      <formula>O$4="Y"</formula>
    </cfRule>
  </conditionalFormatting>
  <conditionalFormatting sqref="R36">
    <cfRule type="expression" dxfId="64" priority="65">
      <formula>N$4="Y"</formula>
    </cfRule>
  </conditionalFormatting>
  <conditionalFormatting sqref="S5:IX5">
    <cfRule type="expression" dxfId="63" priority="64">
      <formula>S4="Y"</formula>
    </cfRule>
  </conditionalFormatting>
  <conditionalFormatting sqref="S6:IX6">
    <cfRule type="expression" dxfId="62" priority="63">
      <formula>S4="Y"</formula>
    </cfRule>
  </conditionalFormatting>
  <conditionalFormatting sqref="S7 X7 AC7 AH7 AM7 AR7 AW7 BB7 BG7 BL7 BQ7 BV7 CA7 CF7 CK7 CP7 CU7 CZ7 DE7 DJ7 DO7 DT7 DY7 ED7 EI7 EN7 ES7 EX7 FC7 FH7 FM7 FR7 FW7 GB7 GG7 GL7 GQ7 GV7 HA7 HF7 HK7 HP7 HU7 HZ7 IE7 IJ7 IO7 IT7">
    <cfRule type="expression" dxfId="61" priority="62">
      <formula>S$4="Y"</formula>
    </cfRule>
  </conditionalFormatting>
  <conditionalFormatting sqref="T7 Y7 AD7 AI7 AN7 AS7 AX7 BC7 BH7 BM7 BR7 BW7 CB7 CG7 CL7 CQ7 CV7 DA7 DF7 DK7 DP7 DU7 DZ7 EE7 EJ7 EO7 ET7 EY7 FD7 FI7 FN7 FS7 FX7 GC7 GH7 GM7 GR7 GW7 HB7 HG7 HL7 HQ7 HV7 IA7 IF7 IK7 IP7 IU7">
    <cfRule type="expression" dxfId="60" priority="61">
      <formula>T$4="Y"</formula>
    </cfRule>
  </conditionalFormatting>
  <conditionalFormatting sqref="U7:V7 Z7:AA7 AE7:AF7 AJ7:AK7 AO7:AP7 AT7:AU7 AY7:AZ7 BD7:BE7 BI7:BJ7 BN7:BO7 BS7:BT7 BX7:BY7 CC7:CD7 CH7:CI7 CM7:CN7 CR7:CS7 CW7:CX7 DB7:DC7 DG7:DH7 DL7:DM7 DQ7:DR7 DV7:DW7 EA7:EB7 EF7:EG7 EK7:EL7 EP7:EQ7 EU7:EV7 EZ7:FA7 FE7:FF7 FJ7:FK7 FO7:FP7 FT7:FU7 FY7:FZ7 GD7:GE7 GI7:GJ7 GN7:GO7 GS7:GT7 GX7:GY7 HC7:HD7 HH7:HI7 HM7:HN7 HR7:HS7 HW7:HX7 IB7:IC7 IG7:IH7 IL7:IM7 IQ7:IR7 IV7:IW7">
    <cfRule type="expression" dxfId="59" priority="60">
      <formula>U$4="Y"</formula>
    </cfRule>
  </conditionalFormatting>
  <conditionalFormatting sqref="W7 AB7 AG7 AL7 AQ7 AV7 BA7 BF7 BK7 BP7 BU7 BZ7 CE7 CJ7 CO7 CT7 CY7 DD7 DI7 DN7 DS7 DX7 EC7 EH7 EM7 ER7 EW7 FB7 FG7 FL7 FQ7 FV7 GA7 GF7 GK7 GP7 GU7 GZ7 HE7 HJ7 HO7 HT7 HY7 ID7 II7 IN7 IS7 IX7">
    <cfRule type="expression" dxfId="58" priority="59">
      <formula>W$4="Y"</formula>
    </cfRule>
  </conditionalFormatting>
  <conditionalFormatting sqref="S8 X8 AC8 AH8 AM8 AR8 AW8 BB8 BG8 BL8 BQ8 BV8 CA8 CF8 CK8 CP8 CU8 CZ8 DE8 DJ8 DO8 DT8 DY8 ED8 EI8 EN8 ES8 EX8 FC8 FH8 FM8 FR8 FW8 GB8 GG8 GL8 GQ8 GV8 HA8 HF8 HK8 HP8 HU8 HZ8 IE8 IJ8 IO8 IT8">
    <cfRule type="expression" dxfId="57" priority="58">
      <formula>S$4="Y"</formula>
    </cfRule>
  </conditionalFormatting>
  <conditionalFormatting sqref="T8 Y8 AD8 AI8 AN8 AS8 AX8 BC8 BH8 BM8 BR8 BW8 CB8 CG8 CL8 CQ8 CV8 DA8 DF8 DK8 DP8 DU8 DZ8 EE8 EJ8 EO8 ET8 EY8 FD8 FI8 FN8 FS8 FX8 GC8 GH8 GM8 GR8 GW8 HB8 HG8 HL8 HQ8 HV8 IA8 IF8 IK8 IP8 IU8">
    <cfRule type="expression" dxfId="56" priority="57">
      <formula>T$4="Y"</formula>
    </cfRule>
  </conditionalFormatting>
  <conditionalFormatting sqref="U8:V8 Z8:AA8 AE8:AF8 AJ8:AK8 AO8:AP8 AT8:AU8 AY8:AZ8 BD8:BE8 BI8:BJ8 BN8:BO8 BS8:BT8 BX8:BY8 CC8:CD8 CH8:CI8 CM8:CN8 CR8:CS8 CW8:CX8 DB8:DC8 DG8:DH8 DL8:DM8 DQ8:DR8 DV8:DW8 EA8:EB8 EF8:EG8 EK8:EL8 EP8:EQ8 EU8:EV8 EZ8:FA8 FE8:FF8 FJ8:FK8 FO8:FP8 FT8:FU8 FY8:FZ8 GD8:GE8 GI8:GJ8 GN8:GO8 GS8:GT8 GX8:GY8 HC8:HD8 HH8:HI8 HM8:HN8 HR8:HS8 HW8:HX8 IB8:IC8 IG8:IH8 IL8:IM8 IQ8:IR8 IV8:IW8">
    <cfRule type="expression" dxfId="55" priority="56">
      <formula>U$4="Y"</formula>
    </cfRule>
  </conditionalFormatting>
  <conditionalFormatting sqref="W8 AB8 AG8 AL8 AQ8 AV8 BA8 BF8 BK8 BP8 BU8 BZ8 CE8 CJ8 CO8 CT8 CY8 DD8 DI8 DN8 DS8 DX8 EC8 EH8 EM8 ER8 EW8 FB8 FG8 FL8 FQ8 FV8 GA8 GF8 GK8 GP8 GU8 GZ8 HE8 HJ8 HO8 HT8 HY8 ID8 II8 IN8 IS8 IX8">
    <cfRule type="expression" dxfId="54" priority="55">
      <formula>W$4="Y"</formula>
    </cfRule>
  </conditionalFormatting>
  <conditionalFormatting sqref="S9 X9 AC9 AH9 AM9 AR9 AW9 BB9 BG9 BL9 BQ9 BV9 CA9 CF9 CK9 CP9 CU9 CZ9 DE9 DJ9 DO9 DT9 DY9 ED9 EI9 EN9 ES9 EX9 FC9 FH9 FM9 FR9 FW9 GB9 GG9 GL9 GQ9 GV9 HA9 HF9 HK9 HP9 HU9 HZ9 IE9 IJ9 IO9 IT9">
    <cfRule type="expression" dxfId="53" priority="54">
      <formula>S$4="Y"</formula>
    </cfRule>
  </conditionalFormatting>
  <conditionalFormatting sqref="T9 Y9 AD9 AI9 AN9 AS9 AX9 BC9 BH9 BM9 BR9 BW9 CB9 CG9 CL9 CQ9 CV9 DA9 DF9 DK9 DP9 DU9 DZ9 EE9 EJ9 EO9 ET9 EY9 FD9 FI9 FN9 FS9 FX9 GC9 GH9 GM9 GR9 GW9 HB9 HG9 HL9 HQ9 HV9 IA9 IF9 IK9 IP9 IU9">
    <cfRule type="expression" dxfId="52" priority="53">
      <formula>T$4="Y"</formula>
    </cfRule>
  </conditionalFormatting>
  <conditionalFormatting sqref="U9:V9 Z9:AA9 AE9:AF9 AJ9:AK9 AO9:AP9 AT9:AU9 AY9:AZ9 BD9:BE9 BI9:BJ9 BN9:BO9 BS9:BT9 BX9:BY9 CC9:CD9 CH9:CI9 CM9:CN9 CR9:CS9 CW9:CX9 DB9:DC9 DG9:DH9 DL9:DM9 DQ9:DR9 DV9:DW9 EA9:EB9 EF9:EG9 EK9:EL9 EP9:EQ9 EU9:EV9 EZ9:FA9 FE9:FF9 FJ9:FK9 FO9:FP9 FT9:FU9 FY9:FZ9 GD9:GE9 GI9:GJ9 GN9:GO9 GS9:GT9 GX9:GY9 HC9:HD9 HH9:HI9 HM9:HN9 HR9:HS9 HW9:HX9 IB9:IC9 IG9:IH9 IL9:IM9 IQ9:IR9 IV9:IW9">
    <cfRule type="expression" dxfId="51" priority="52">
      <formula>U$4="Y"</formula>
    </cfRule>
  </conditionalFormatting>
  <conditionalFormatting sqref="W9 AB9 AG9 AL9 AQ9 AV9 BA9 BF9 BK9 BP9 BU9 BZ9 CE9 CJ9 CO9 CT9 CY9 DD9 DI9 DN9 DS9 DX9 EC9 EH9 EM9 ER9 EW9 FB9 FG9 FL9 FQ9 FV9 GA9 GF9 GK9 GP9 GU9 GZ9 HE9 HJ9 HO9 HT9 HY9 ID9 II9 IN9 IS9 IX9">
    <cfRule type="expression" dxfId="50" priority="51">
      <formula>W$4="Y"</formula>
    </cfRule>
  </conditionalFormatting>
  <conditionalFormatting sqref="S10:IX10">
    <cfRule type="expression" dxfId="49" priority="50">
      <formula>S4="Y"</formula>
    </cfRule>
  </conditionalFormatting>
  <conditionalFormatting sqref="S11:S18 X11:X18 AC11:AC18 AH11:AH18 AM11:AM18 AR11:AR18 AW11:AW18 BB11:BB18 BG11:BG18 BL11:BL18 BQ11:BQ18 BV11:BV18 CA11:CA18 CF11:CF18 CK11:CK18 CP11:CP18 CU11:CU18 CZ11:CZ18 DE11:DE18 DJ11:DJ18 DO11:DO18 DT11:DT18 DY11:DY18 ED11:ED18 EI11:EI18 EN11:EN18 ES11:ES18 EX11:EX18 FC11:FC18 FH11:FH18 FM11:FM18 FR11:FR18 FW11:FW18 GB11:GB18 GG11:GG18 GL11:GL18 GQ11:GQ18 GV11:GV18 HA11:HA18 HF11:HF18 HK11:HK18 HP11:HP18 HU11:HU18 HZ11:HZ18 IE11:IE18 IJ11:IJ18 IO11:IO18 IT11:IT18">
    <cfRule type="expression" dxfId="48" priority="49">
      <formula>S$4="Y"</formula>
    </cfRule>
  </conditionalFormatting>
  <conditionalFormatting sqref="T11:T18 Y11:Y18 AD11:AD18 AI11:AI18 AN11:AN18 AS11:AS18 AX11:AX18 BC11:BC18 BH11:BH18 BM11:BM18 BR11:BR18 BW11:BW18 CB11:CB18 CG11:CG18 CL11:CL18 CQ11:CQ18 CV11:CV18 DA11:DA18 DF11:DF18 DK11:DK18 DP11:DP18 DU11:DU18 DZ11:DZ18 EE11:EE18 EJ11:EJ18 EO11:EO18 ET11:ET18 EY11:EY18 FD11:FD18 FI11:FI18 FN11:FN18 FS11:FS18 FX11:FX18 GC11:GC18 GH11:GH18 GM11:GM18 GR11:GR18 GW11:GW18 HB11:HB18 HG11:HG18 HL11:HL18 HQ11:HQ18 HV11:HV18 IA11:IA18 IF11:IF18 IK11:IK18 IP11:IP18 IU11:IU18">
    <cfRule type="expression" dxfId="47" priority="48">
      <formula>T$4="Y"</formula>
    </cfRule>
  </conditionalFormatting>
  <conditionalFormatting sqref="U11:V18 Z11:AA18 AE11:AF18 AJ11:AK18 AO11:AP18 AT11:AU18 AY11:AZ18 BD11:BE18 BI11:BJ18 BN11:BO18 BS11:BT18 BX11:BY18 CC11:CD18 CH11:CI18 CM11:CN18 CR11:CS18 CW11:CX18 DB11:DC18 DG11:DH18 DL11:DM18 DQ11:DR18 DV11:DW18 EA11:EB18 EF11:EG18 EK11:EL18 EP11:EQ18 EU11:EV18 EZ11:FA18 FE11:FF18 FJ11:FK18 FO11:FP18 FT11:FU18 FY11:FZ18 GD11:GE18 GI11:GJ18 GN11:GO18 GS11:GT18 GX11:GY18 HC11:HD18 HH11:HI18 HM11:HN18 HR11:HS18 HW11:HX18 IB11:IC18 IG11:IH18 IL11:IM18 IQ11:IR18 IV11:IW18">
    <cfRule type="expression" dxfId="46" priority="47">
      <formula>U$4="Y"</formula>
    </cfRule>
  </conditionalFormatting>
  <conditionalFormatting sqref="W11:W18 AB11:AB18 AG11:AG18 AL11:AL18 AQ11:AQ18 AV11:AV18 BA11:BA18 BF11:BF18 BK11:BK18 BP11:BP18 BU11:BU18 BZ11:BZ18 CE11:CE18 CJ11:CJ18 CO11:CO18 CT11:CT18 CY11:CY18 DD11:DD18 DI11:DI18 DN11:DN18 DS11:DS18 DX11:DX18 EC11:EC18 EH11:EH18 EM11:EM18 ER11:ER18 EW11:EW18 FB11:FB18 FG11:FG18 FL11:FL18 FQ11:FQ18 FV11:FV18 GA11:GA18 GF11:GF18 GK11:GK18 GP11:GP18 GU11:GU18 GZ11:GZ18 HE11:HE18 HJ11:HJ18 HO11:HO18 HT11:HT18 HY11:HY18 ID11:ID18 II11:II18 IN11:IN18 IS11:IS18 IX11:IX18">
    <cfRule type="expression" dxfId="45" priority="46">
      <formula>W$4="Y"</formula>
    </cfRule>
  </conditionalFormatting>
  <conditionalFormatting sqref="S20:S23 X20:X23 AC20:AC23 AH20:AH23 AM20:AM23 AR20:AR23 AW20:AW23 BB20:BB23 BG20:BG23 BL20:BL23 BQ20:BQ23 BV20:BV23 CA20:CA23 CF20:CF23 CK20:CK23 CP20:CP23 CU20:CU23 CZ20:CZ23 DE20:DE23 DJ20:DJ23 DO20:DO23 DT20:DT23 DY20:DY23 ED20:ED23 EI20:EI23 EN20:EN23 ES20:ES23 EX20:EX23 FC20:FC23 FH20:FH23 FM20:FM23 FR20:FR23 FW20:FW23 GB20:GB23 GG20:GG23 GL20:GL23 GQ20:GQ23 GV20:GV23 HA20:HA23 HF20:HF23 HK20:HK23 HP20:HP23 HU20:HU23 HZ20:HZ23 IE20:IE23 IJ20:IJ23 IO20:IO23 IT20:IT23">
    <cfRule type="expression" dxfId="44" priority="45">
      <formula>S$4="Y"</formula>
    </cfRule>
  </conditionalFormatting>
  <conditionalFormatting sqref="T20:T23 Y20:Y23 AD20:AD23 AI20:AI23 AN20:AN23 AS20:AS23 AX20:AX23 BC20:BC23 BH20:BH23 BM20:BM23 BR20:BR23 BW20:BW23 CB20:CB23 CG20:CG23 CL20:CL23 CQ20:CQ23 CV20:CV23 DA20:DA23 DF20:DF23 DK20:DK23 DP20:DP23 DU20:DU23 DZ20:DZ23 EE20:EE23 EJ20:EJ23 EO20:EO23 ET20:ET23 EY20:EY23 FD20:FD23 FI20:FI23 FN20:FN23 FS20:FS23 FX20:FX23 GC20:GC23 GH20:GH23 GM20:GM23 GR20:GR23 GW20:GW23 HB20:HB23 HG20:HG23 HL20:HL23 HQ20:HQ23 HV20:HV23 IA20:IA23 IF20:IF23 IK20:IK23 IP20:IP23 IU20:IU23">
    <cfRule type="expression" dxfId="43" priority="44">
      <formula>T$4="Y"</formula>
    </cfRule>
  </conditionalFormatting>
  <conditionalFormatting sqref="U20:V23 Z20:AA23 AE20:AF23 AJ20:AK23 AO20:AP23 AT20:AU23 AY20:AZ23 BD20:BE23 BI20:BJ23 BN20:BO23 BS20:BT23 BX20:BY23 CC20:CD23 CH20:CI23 CM20:CN23 CR20:CS23 CW20:CX23 DB20:DC23 DG20:DH23 DL20:DM23 DQ20:DR23 DV20:DW23 EA20:EB23 EF20:EG23 EK20:EL23 EP20:EQ23 EU20:EV23 EZ20:FA23 FE20:FF23 FJ20:FK23 FO20:FP23 FT20:FU23 FY20:FZ23 GD20:GE23 GI20:GJ23 GN20:GO23 GS20:GT23 GX20:GY23 HC20:HD23 HH20:HI23 HM20:HN23 HR20:HS23 HW20:HX23 IB20:IC23 IG20:IH23 IL20:IM23 IQ20:IR23 IV20:IW23">
    <cfRule type="expression" dxfId="42" priority="43">
      <formula>U$4="Y"</formula>
    </cfRule>
  </conditionalFormatting>
  <conditionalFormatting sqref="W20:W23 AB20:AB23 AG20:AG23 AL20:AL23 AQ20:AQ23 AV20:AV23 BA20:BA23 BF20:BF23 BK20:BK23 BP20:BP23 BU20:BU23 BZ20:BZ23 CE20:CE23 CJ20:CJ23 CO20:CO23 CT20:CT23 CY20:CY23 DD20:DD23 DI20:DI23 DN20:DN23 DS20:DS23 DX20:DX23 EC20:EC23 EH20:EH23 EM20:EM23 ER20:ER23 EW20:EW23 FB20:FB23 FG20:FG23 FL20:FL23 FQ20:FQ23 FV20:FV23 GA20:GA23 GF20:GF23 GK20:GK23 GP20:GP23 GU20:GU23 GZ20:GZ23 HE20:HE23 HJ20:HJ23 HO20:HO23 HT20:HT23 HY20:HY23 ID20:ID23 II20:II23 IN20:IN23 IS20:IS23 IX20:IX23">
    <cfRule type="expression" dxfId="41" priority="42">
      <formula>W$4="Y"</formula>
    </cfRule>
  </conditionalFormatting>
  <conditionalFormatting sqref="S25:S27 X25:X27 AC25:AC27 AH25:AH27 AM25:AM27 AR25:AR27 AW25:AW27 BB25:BB27 BG25:BG27 BL25:BL27 BQ25:BQ27 BV25:BV27 CA25:CA27 CF25:CF27 CK25:CK27 CP25:CP27 CU25:CU27 CZ25:CZ27 DE25:DE27 DJ25:DJ27 DO25:DO27 DT25:DT27 DY25:DY27 ED25:ED27 EI25:EI27 EN25:EN27 ES25:ES27 EX25:EX27 FC25:FC27 FH25:FH27 FM25:FM27 FR25:FR27 FW25:FW27 GB25:GB27 GG25:GG27 GL25:GL27 GQ25:GQ27 GV25:GV27 HA25:HA27 HF25:HF27 HK25:HK27 HP25:HP27 HU25:HU27 HZ25:HZ27 IE25:IE27 IJ25:IJ27 IO25:IO27 IT25:IT27">
    <cfRule type="expression" dxfId="40" priority="41">
      <formula>S$4="Y"</formula>
    </cfRule>
  </conditionalFormatting>
  <conditionalFormatting sqref="T25:T27 Y25:Y27 AD25:AD27 AI25:AI27 AN25:AN27 AS25:AS27 AX25:AX27 BC25:BC27 BH25:BH27 BM25:BM27 BR25:BR27 BW25:BW27 CB25:CB27 CG25:CG27 CL25:CL27 CQ25:CQ27 CV25:CV27 DA25:DA27 DF25:DF27 DK25:DK27 DP25:DP27 DU25:DU27 DZ25:DZ27 EE25:EE27 EJ25:EJ27 EO25:EO27 ET25:ET27 EY25:EY27 FD25:FD27 FI25:FI27 FN25:FN27 FS25:FS27 FX25:FX27 GC25:GC27 GH25:GH27 GM25:GM27 GR25:GR27 GW25:GW27 HB25:HB27 HG25:HG27 HL25:HL27 HQ25:HQ27 HV25:HV27 IA25:IA27 IF25:IF27 IK25:IK27 IP25:IP27 IU25:IU27">
    <cfRule type="expression" dxfId="39" priority="40">
      <formula>T$4="Y"</formula>
    </cfRule>
  </conditionalFormatting>
  <conditionalFormatting sqref="U25:V27 Z25:AA27 AE25:AF27 AJ25:AK27 AO25:AP27 AT25:AU27 AY25:AZ27 BD25:BE27 BI25:BJ27 BN25:BO27 BS25:BT27 BX25:BY27 CC25:CD27 CH25:CI27 CM25:CN27 CR25:CS27 CW25:CX27 DB25:DC27 DG25:DH27 DL25:DM27 DQ25:DR27 DV25:DW27 EA25:EB27 EF25:EG27 EK25:EL27 EP25:EQ27 EU25:EV27 EZ25:FA27 FE25:FF27 FJ25:FK27 FO25:FP27 FT25:FU27 FY25:FZ27 GD25:GE27 GI25:GJ27 GN25:GO27 GS25:GT27 GX25:GY27 HC25:HD27 HH25:HI27 HM25:HN27 HR25:HS27 HW25:HX27 IB25:IC27 IG25:IH27 IL25:IM27 IQ25:IR27 IV25:IW27">
    <cfRule type="expression" dxfId="38" priority="39">
      <formula>U$4="Y"</formula>
    </cfRule>
  </conditionalFormatting>
  <conditionalFormatting sqref="W25:W27 AB25:AB27 AG25:AG27 AL25:AL27 AQ25:AQ27 AV25:AV27 BA25:BA27 BF25:BF27 BK25:BK27 BP25:BP27 BU25:BU27 BZ25:BZ27 CE25:CE27 CJ25:CJ27 CO25:CO27 CT25:CT27 CY25:CY27 DD25:DD27 DI25:DI27 DN25:DN27 DS25:DS27 DX25:DX27 EC25:EC27 EH25:EH27 EM25:EM27 ER25:ER27 EW25:EW27 FB25:FB27 FG25:FG27 FL25:FL27 FQ25:FQ27 FV25:FV27 GA25:GA27 GF25:GF27 GK25:GK27 GP25:GP27 GU25:GU27 GZ25:GZ27 HE25:HE27 HJ25:HJ27 HO25:HO27 HT25:HT27 HY25:HY27 ID25:ID27 II25:II27 IN25:IN27 IS25:IS27 IX25:IX27">
    <cfRule type="expression" dxfId="37" priority="38">
      <formula>W$4="Y"</formula>
    </cfRule>
  </conditionalFormatting>
  <conditionalFormatting sqref="S29:S31 X29:X31 AC29:AC31 AH29:AH31 AM29:AM31 AR29:AR31 AW29:AW31 BB29:BB31 BG29:BG31 BL29:BL31 BQ29:BQ31 BV29:BV31 CA29:CA31 CF29:CF31 CK29:CK31 CP29:CP31 CU29:CU31 CZ29:CZ31 DE29:DE31 DJ29:DJ31 DO29:DO31 DT29:DT31 DY29:DY31 ED29:ED31 EI29:EI31 EN29:EN31 ES29:ES31 EX29:EX31 FC29:FC31 FH29:FH31 FM29:FM31 FR29:FR31 FW29:FW31 GB29:GB31 GG29:GG31 GL29:GL31 GQ29:GQ31 GV29:GV31 HA29:HA31 HF29:HF31 HK29:HK31 HP29:HP31 HU29:HU31 HZ29:HZ31 IE29:IE31 IJ29:IJ31 IO29:IO31 IT29:IT31">
    <cfRule type="expression" dxfId="36" priority="37">
      <formula>S$4="Y"</formula>
    </cfRule>
  </conditionalFormatting>
  <conditionalFormatting sqref="T29:T31 Y29:Y31 AD29:AD31 AI29:AI31 AN29:AN31 AS29:AS31 AX29:AX31 BC29:BC31 BH29:BH31 BM29:BM31 BR29:BR31 BW29:BW31 CB29:CB31 CG29:CG31 CL29:CL31 CQ29:CQ31 CV29:CV31 DA29:DA31 DF29:DF31 DK29:DK31 DP29:DP31 DU29:DU31 DZ29:DZ31 EE29:EE31 EJ29:EJ31 EO29:EO31 ET29:ET31 EY29:EY31 FD29:FD31 FI29:FI31 FN29:FN31 FS29:FS31 FX29:FX31 GC29:GC31 GH29:GH31 GM29:GM31 GR29:GR31 GW29:GW31 HB29:HB31 HG29:HG31 HL29:HL31 HQ29:HQ31 HV29:HV31 IA29:IA31 IF29:IF31 IK29:IK31 IP29:IP31 IU29:IU31">
    <cfRule type="expression" dxfId="35" priority="36">
      <formula>T$4="Y"</formula>
    </cfRule>
  </conditionalFormatting>
  <conditionalFormatting sqref="U29:V31 Z29:AA31 AE29:AF31 AJ29:AK31 AO29:AP31 AT29:AU31 AY29:AZ31 BD29:BE31 BI29:BJ31 BN29:BO31 BS29:BT31 BX29:BY31 CC29:CD31 CH29:CI31 CM29:CN31 CR29:CS31 CW29:CX31 DB29:DC31 DG29:DH31 DL29:DM31 DQ29:DR31 DV29:DW31 EA29:EB31 EF29:EG31 EK29:EL31 EP29:EQ31 EU29:EV31 EZ29:FA31 FE29:FF31 FJ29:FK31 FO29:FP31 FT29:FU31 FY29:FZ31 GD29:GE31 GI29:GJ31 GN29:GO31 GS29:GT31 GX29:GY31 HC29:HD31 HH29:HI31 HM29:HN31 HR29:HS31 HW29:HX31 IB29:IC31 IG29:IH31 IL29:IM31 IQ29:IR31 IV29:IW31">
    <cfRule type="expression" dxfId="34" priority="35">
      <formula>U$4="Y"</formula>
    </cfRule>
  </conditionalFormatting>
  <conditionalFormatting sqref="W29:W31 AB29:AB31 AG29:AG31 AL29:AL31 AQ29:AQ31 AV29:AV31 BA29:BA31 BF29:BF31 BK29:BK31 BP29:BP31 BU29:BU31 BZ29:BZ31 CE29:CE31 CJ29:CJ31 CO29:CO31 CT29:CT31 CY29:CY31 DD29:DD31 DI29:DI31 DN29:DN31 DS29:DS31 DX29:DX31 EC29:EC31 EH29:EH31 EM29:EM31 ER29:ER31 EW29:EW31 FB29:FB31 FG29:FG31 FL29:FL31 FQ29:FQ31 FV29:FV31 GA29:GA31 GF29:GF31 GK29:GK31 GP29:GP31 GU29:GU31 GZ29:GZ31 HE29:HE31 HJ29:HJ31 HO29:HO31 HT29:HT31 HY29:HY31 ID29:ID31 II29:II31 IN29:IN31 IS29:IS31 IX29:IX31">
    <cfRule type="expression" dxfId="33" priority="34">
      <formula>W$4="Y"</formula>
    </cfRule>
  </conditionalFormatting>
  <conditionalFormatting sqref="S33:S34 X33:X34 AC33:AC34 AH33:AH34 AM33:AM34 AR33:AR34 AW33:AW34 BB33:BB34 BG33:BG34 BL33:BL34 BQ33:BQ34 BV33:BV34 CA33:CA34 CF33:CF34 CK33:CK34 CP33:CP34 CU33:CU34 CZ33:CZ34 DE33:DE34 DJ33:DJ34 DO33:DO34 DT33:DT34 DY33:DY34 ED33:ED34 EI33:EI34 EN33:EN34 ES33:ES34 EX33:EX34 FC33:FC34 FH33:FH34 FM33:FM34 FR33:FR34 FW33:FW34 GB33:GB34 GG33:GG34 GL33:GL34 GQ33:GQ34 GV33:GV34 HA33:HA34 HF33:HF34 HK33:HK34 HP33:HP34 HU33:HU34 HZ33:HZ34 IE33:IE34 IJ33:IJ34 IO33:IO34 IT33:IT34">
    <cfRule type="expression" dxfId="32" priority="33">
      <formula>S$4="Y"</formula>
    </cfRule>
  </conditionalFormatting>
  <conditionalFormatting sqref="T33:T34 Y33:Y34 AD33:AD34 AI33:AI34 AN33:AN34 AS33:AS34 AX33:AX34 BC33:BC34 BH33:BH34 BM33:BM34 BR33:BR34 BW33:BW34 CB33:CB34 CG33:CG34 CL33:CL34 CQ33:CQ34 CV33:CV34 DA33:DA34 DF33:DF34 DK33:DK34 DP33:DP34 DU33:DU34 DZ33:DZ34 EE33:EE34 EJ33:EJ34 EO33:EO34 ET33:ET34 EY33:EY34 FD33:FD34 FI33:FI34 FN33:FN34 FS33:FS34 FX33:FX34 GC33:GC34 GH33:GH34 GM33:GM34 GR33:GR34 GW33:GW34 HB33:HB34 HG33:HG34 HL33:HL34 HQ33:HQ34 HV33:HV34 IA33:IA34 IF33:IF34 IK33:IK34 IP33:IP34 IU33:IU34">
    <cfRule type="expression" dxfId="31" priority="32">
      <formula>T$4="Y"</formula>
    </cfRule>
  </conditionalFormatting>
  <conditionalFormatting sqref="U33:V34 Z33:AA34 AE33:AF34 AJ33:AK34 AO33:AP34 AT33:AU34 AY33:AZ34 BD33:BE34 BI33:BJ34 BN33:BO34 BS33:BT34 BX33:BY34 CC33:CD34 CH33:CI34 CM33:CN34 CR33:CS34 CW33:CX34 DB33:DC34 DG33:DH34 DL33:DM34 DQ33:DR34 DV33:DW34 EA33:EB34 EF33:EG34 EK33:EL34 EP33:EQ34 EU33:EV34 EZ33:FA34 FE33:FF34 FJ33:FK34 FO33:FP34 FT33:FU34 FY33:FZ34 GD33:GE34 GI33:GJ34 GN33:GO34 GS33:GT34 GX33:GY34 HC33:HD34 HH33:HI34 HM33:HN34 HR33:HS34 HW33:HX34 IB33:IC34 IG33:IH34 IL33:IM34 IQ33:IR34 IV33:IW34">
    <cfRule type="expression" dxfId="30" priority="31">
      <formula>U$4="Y"</formula>
    </cfRule>
  </conditionalFormatting>
  <conditionalFormatting sqref="W33:W34 AB33:AB34 AG33:AG34 AL33:AL34 AQ33:AQ34 AV33:AV34 BA33:BA34 BF33:BF34 BK33:BK34 BP33:BP34 BU33:BU34 BZ33:BZ34 CE33:CE34 CJ33:CJ34 CO33:CO34 CT33:CT34 CY33:CY34 DD33:DD34 DI33:DI34 DN33:DN34 DS33:DS34 DX33:DX34 EC33:EC34 EH33:EH34 EM33:EM34 ER33:ER34 EW33:EW34 FB33:FB34 FG33:FG34 FL33:FL34 FQ33:FQ34 FV33:FV34 GA33:GA34 GF33:GF34 GK33:GK34 GP33:GP34 GU33:GU34 GZ33:GZ34 HE33:HE34 HJ33:HJ34 HO33:HO34 HT33:HT34 HY33:HY34 ID33:ID34 II33:II34 IN33:IN34 IS33:IS34 IX33:IX34">
    <cfRule type="expression" dxfId="29" priority="30">
      <formula>W$4="Y"</formula>
    </cfRule>
  </conditionalFormatting>
  <conditionalFormatting sqref="S37:S38 X37:X38 AC37:AC38 AH37:AH38 AM37:AM38 AR37:AR38 AW37:AW38 BB37:BB38 BG37:BG38 BL37:BL38 BQ37:BQ38 BV37:BV38 CA37:CA38 CF37:CF38 CK37:CK38 CP37:CP38 CU37:CU38 CZ37:CZ38 DE37:DE38 DJ37:DJ38 DO37:DO38 DT37:DT38 DY37:DY38 ED37:ED38 EI37:EI38 EN37:EN38 ES37:ES38 EX37:EX38 FC37:FC38 FH37:FH38 FM37:FM38 FR37:FR38 FW37:FW38 GB37:GB38 GG37:GG38 GL37:GL38 GQ37:GQ38 GV37:GV38 HA37:HA38 HF37:HF38 HK37:HK38 HP37:HP38 HU37:HU38 HZ37:HZ38 IE37:IE38 IJ37:IJ38 IO37:IO38 IT37:IT38">
    <cfRule type="expression" dxfId="28" priority="29">
      <formula>S$4="Y"</formula>
    </cfRule>
  </conditionalFormatting>
  <conditionalFormatting sqref="T37:T38 Y37:Y38 AD37:AD38 AI37:AI38 AN37:AN38 AS37:AS38 AX37:AX38 BC37:BC38 BH37:BH38 BM37:BM38 BR37:BR38 BW37:BW38 CB37:CB38 CG37:CG38 CL37:CL38 CQ37:CQ38 CV37:CV38 DA37:DA38 DF37:DF38 DK37:DK38 DP37:DP38 DU37:DU38 DZ37:DZ38 EE37:EE38 EJ37:EJ38 EO37:EO38 ET37:ET38 EY37:EY38 FD37:FD38 FI37:FI38 FN37:FN38 FS37:FS38 FX37:FX38 GC37:GC38 GH37:GH38 GM37:GM38 GR37:GR38 GW37:GW38 HB37:HB38 HG37:HG38 HL37:HL38 HQ37:HQ38 HV37:HV38 IA37:IA38 IF37:IF38 IK37:IK38 IP37:IP38 IU37:IU38">
    <cfRule type="expression" dxfId="27" priority="28">
      <formula>T$4="Y"</formula>
    </cfRule>
  </conditionalFormatting>
  <conditionalFormatting sqref="U37:V38 Z37:AA38 AE37:AF38 AJ37:AK38 AO37:AP38 AT37:AU38 AY37:AZ38 BD37:BE38 BI37:BJ38 BN37:BO38 BS37:BT38 BX37:BY38 CC37:CD38 CH37:CI38 CM37:CN38 CR37:CS38 CW37:CX38 DB37:DC38 DG37:DH38 DL37:DM38 DQ37:DR38 DV37:DW38 EA37:EB38 EF37:EG38 EK37:EL38 EP37:EQ38 EU37:EV38 EZ37:FA38 FE37:FF38 FJ37:FK38 FO37:FP38 FT37:FU38 FY37:FZ38 GD37:GE38 GI37:GJ38 GN37:GO38 GS37:GT38 GX37:GY38 HC37:HD38 HH37:HI38 HM37:HN38 HR37:HS38 HW37:HX38 IB37:IC38 IG37:IH38 IL37:IM38 IQ37:IR38 IV37:IW38">
    <cfRule type="expression" dxfId="26" priority="27">
      <formula>U$4="Y"</formula>
    </cfRule>
  </conditionalFormatting>
  <conditionalFormatting sqref="W37:W38 AB37:AB38 AG37:AG38 AL37:AL38 AQ37:AQ38 AV37:AV38 BA37:BA38 BF37:BF38 BK37:BK38 BP37:BP38 BU37:BU38 BZ37:BZ38 CE37:CE38 CJ37:CJ38 CO37:CO38 CT37:CT38 CY37:CY38 DD37:DD38 DI37:DI38 DN37:DN38 DS37:DS38 DX37:DX38 EC37:EC38 EH37:EH38 EM37:EM38 ER37:ER38 EW37:EW38 FB37:FB38 FG37:FG38 FL37:FL38 FQ37:FQ38 FV37:FV38 GA37:GA38 GF37:GF38 GK37:GK38 GP37:GP38 GU37:GU38 GZ37:GZ38 HE37:HE38 HJ37:HJ38 HO37:HO38 HT37:HT38 HY37:HY38 ID37:ID38 II37:II38 IN37:IN38 IS37:IS38 IX37:IX38">
    <cfRule type="expression" dxfId="25" priority="26">
      <formula>W$4="Y"</formula>
    </cfRule>
  </conditionalFormatting>
  <conditionalFormatting sqref="S19 X19 AC19 AH19 AM19 AR19 AW19 BB19 BG19 BL19 BQ19 BV19 CA19 CF19 CK19 CP19 CU19 CZ19 DE19 DJ19 DO19 DT19 DY19 ED19 EI19 EN19 ES19 EX19 FC19 FH19 FM19 FR19 FW19 GB19 GG19 GL19 GQ19 GV19 HA19 HF19 HK19 HP19 HU19 HZ19 IE19 IJ19 IO19 IT19">
    <cfRule type="expression" dxfId="24" priority="25">
      <formula>S$4="Y"</formula>
    </cfRule>
  </conditionalFormatting>
  <conditionalFormatting sqref="S24:IX24">
    <cfRule type="expression" dxfId="23" priority="24">
      <formula>S4="Y"</formula>
    </cfRule>
  </conditionalFormatting>
  <conditionalFormatting sqref="S35 X35 AC35 AH35 AM35 AR35 AW35 BB35 BG35 BL35 BQ35 BV35 CA35 CF35 CK35 CP35 CU35 CZ35 DE35 DJ35 DO35 DT35 DY35 ED35 EI35 EN35 ES35 EX35 FC35 FH35 FM35 FR35 FW35 GB35 GG35 GL35 GQ35 GV35 HA35 HF35 HK35 HP35 HU35 HZ35 IE35 IJ35 IO35 IT35">
    <cfRule type="expression" dxfId="22" priority="23">
      <formula>S$4="Y"</formula>
    </cfRule>
  </conditionalFormatting>
  <conditionalFormatting sqref="T35 Y35 AD35 AI35 AN35 AS35 AX35 BC35 BH35 BM35 BR35 BW35 CB35 CG35 CL35 CQ35 CV35 DA35 DF35 DK35 DP35 DU35 DZ35 EE35 EJ35 EO35 ET35 EY35 FD35 FI35 FN35 FS35 FX35 GC35 GH35 GM35 GR35 GW35 HB35 HG35 HL35 HQ35 HV35 IA35 IF35 IK35 IP35 IU35">
    <cfRule type="expression" dxfId="21" priority="22">
      <formula>S$4="Y"</formula>
    </cfRule>
  </conditionalFormatting>
  <conditionalFormatting sqref="U35:V35 Z35:AA35 AE35:AF35 AJ35:AK35 AO35:AP35 AT35:AU35 AY35:AZ35 BD35:BE35 BI35:BJ35 BN35:BO35 BS35:BT35 BX35:BY35 CC35:CD35 CH35:CI35 CM35:CN35 CR35:CS35 CW35:CX35 DB35:DC35 DG35:DH35 DL35:DM35 DQ35:DR35 DV35:DW35 EA35:EB35 EF35:EG35 EK35:EL35 EP35:EQ35 EU35:EV35 EZ35:FA35 FE35:FF35 FJ35:FK35 FO35:FP35 FT35:FU35 FY35:FZ35 GD35:GE35 GI35:GJ35 GN35:GO35 GS35:GT35 GX35:GY35 HC35:HD35 HH35:HI35 HM35:HN35 HR35:HS35 HW35:HX35 IB35:IC35 IG35:IH35 IL35:IM35 IQ35:IR35 IV35:IW35">
    <cfRule type="expression" dxfId="20" priority="21">
      <formula>T$4="Y"</formula>
    </cfRule>
  </conditionalFormatting>
  <conditionalFormatting sqref="W35 AB35 AG35 AL35 AQ35 AV35 BA35 BF35 BK35 BP35 BU35 BZ35 CE35 CJ35 CO35 CT35 CY35 DD35 DI35 DN35 DS35 DX35 EC35 EH35 EM35 ER35 EW35 FB35 FG35 FL35 FQ35 FV35 GA35 GF35 GK35 GP35 GU35 GZ35 HE35 HJ35 HO35 HT35 HY35 ID35 II35 IN35 IS35 IX35">
    <cfRule type="expression" dxfId="19" priority="20">
      <formula>W$4="Y"</formula>
    </cfRule>
  </conditionalFormatting>
  <conditionalFormatting sqref="S39 X39 AC39 AH39 AM39 AR39 AW39 BB39 BG39 BL39 BQ39 BV39 CA39 CF39 CK39 CP39 CU39 CZ39 DE39 DJ39 DO39 DT39 DY39 ED39 EI39 EN39 ES39 EX39 FC39 FH39 FM39 FR39 FW39 GB39 GG39 GL39 GQ39 GV39 HA39 HF39 HK39 HP39 HU39 HZ39 IE39 IJ39 IO39 IT39">
    <cfRule type="expression" dxfId="18" priority="19">
      <formula>S$4="Y"</formula>
    </cfRule>
  </conditionalFormatting>
  <conditionalFormatting sqref="T39 Y39 AD39 AI39 AN39 AS39 AX39 BC39 BH39 BM39 BR39 BW39 CB39 CG39 CL39 CQ39 CV39 DA39 DF39 DK39 DP39 DU39 DZ39 EE39 EJ39 EO39 ET39 EY39 FD39 FI39 FN39 FS39 FX39 GC39 GH39 GM39 GR39 GW39 HB39 HG39 HL39 HQ39 HV39 IA39 IF39 IK39 IP39 IU39">
    <cfRule type="expression" dxfId="17" priority="18">
      <formula>S$4="Y"</formula>
    </cfRule>
  </conditionalFormatting>
  <conditionalFormatting sqref="U39:V39 Z39:AA39 AE39:AF39 AJ39:AK39 AO39:AP39 AT39:AU39 AY39:AZ39 BD39:BE39 BI39:BJ39 BN39:BO39 BS39:BT39 BX39:BY39 CC39:CD39 CH39:CI39 CM39:CN39 CR39:CS39 CW39:CX39 DB39:DC39 DG39:DH39 DL39:DM39 DQ39:DR39 DV39:DW39 EA39:EB39 EF39:EG39 EK39:EL39 EP39:EQ39 EU39:EV39 EZ39:FA39 FE39:FF39 FJ39:FK39 FO39:FP39 FT39:FU39 FY39:FZ39 GD39:GE39 GI39:GJ39 GN39:GO39 GS39:GT39 GX39:GY39 HC39:HD39 HH39:HI39 HM39:HN39 HR39:HS39 HW39:HX39 IB39:IC39 IG39:IH39 IL39:IM39 IQ39:IR39 IV39:IW39">
    <cfRule type="expression" dxfId="16" priority="17">
      <formula>T$4="Y"</formula>
    </cfRule>
  </conditionalFormatting>
  <conditionalFormatting sqref="W39 AB39 AG39 AL39 AQ39 AV39 BA39 BF39 BK39 BP39 BU39 BZ39 CE39 CJ39 CO39 CT39 CY39 DD39 DI39 DN39 DS39 DX39 EC39 EH39 EM39 ER39 EW39 FB39 FG39 FL39 FQ39 FV39 GA39 GF39 GK39 GP39 GU39 GZ39 HE39 HJ39 HO39 HT39 HY39 ID39 II39 IN39 IS39 IX39">
    <cfRule type="expression" dxfId="15" priority="16">
      <formula>W$4="Y"</formula>
    </cfRule>
  </conditionalFormatting>
  <conditionalFormatting sqref="T19 Y19 AD19 AI19 AN19 AS19 AX19 BC19 BH19 BM19 BR19 BW19 CB19 CG19 CL19 CQ19 CV19 DA19 DF19 DK19 DP19 DU19 DZ19 EE19 EJ19 EO19 ET19 EY19 FD19 FI19 FN19 FS19 FX19 GC19 GH19 GM19 GR19 GW19 HB19 HG19 HL19 HQ19 HV19 IA19 IF19 IK19 IP19 IU19">
    <cfRule type="expression" dxfId="14" priority="15">
      <formula>S$4="Y"</formula>
    </cfRule>
  </conditionalFormatting>
  <conditionalFormatting sqref="U19:V19 Z19:AA19 AE19:AF19 AJ19:AK19 AO19:AP19 AT19:AU19 AY19:AZ19 BD19:BE19 BI19:BJ19 BN19:BO19 BS19:BT19 BX19:BY19 CC19:CD19 CH19:CI19 CM19:CN19 CR19:CS19 CW19:CX19 DB19:DC19 DG19:DH19 DL19:DM19 DQ19:DR19 DV19:DW19 EA19:EB19 EF19:EG19 EK19:EL19 EP19:EQ19 EU19:EV19 EZ19:FA19 FE19:FF19 FJ19:FK19 FO19:FP19 FT19:FU19 FY19:FZ19 GD19:GE19 GI19:GJ19 GN19:GO19 GS19:GT19 GX19:GY19 HC19:HD19 HH19:HI19 HM19:HN19 HR19:HS19 HW19:HX19 IB19:IC19 IG19:IH19 IL19:IM19 IQ19:IR19 IV19:IW19">
    <cfRule type="expression" dxfId="13" priority="14">
      <formula>T$4="Y"</formula>
    </cfRule>
  </conditionalFormatting>
  <conditionalFormatting sqref="W19 AB19 AG19 AL19 AQ19 AV19 BA19 BF19 BK19 BP19 BU19 BZ19 CE19 CJ19 CO19 CT19 CY19 DD19 DI19 DN19 DS19 DX19 EC19 EH19 EM19 ER19 EW19 FB19 FG19 FL19 FQ19 FV19 GA19 GF19 GK19 GP19 GU19 GZ19 HE19 HJ19 HO19 HT19 HY19 ID19 II19 IN19 IS19 IX19">
    <cfRule type="expression" dxfId="12" priority="13">
      <formula>S$4="Y"</formula>
    </cfRule>
  </conditionalFormatting>
  <conditionalFormatting sqref="S28 X28 AC28 AH28 AM28 AR28 AW28 BB28 BG28 BL28 BQ28 BV28 CA28 CF28 CK28 CP28 CU28 CZ28 DE28 DJ28 DO28 DT28 DY28 ED28 EI28 EN28 ES28 EX28 FC28 FH28 FM28 FR28 FW28 GB28 GG28 GL28 GQ28 GV28 HA28 HF28 HK28 HP28 HU28 HZ28 IE28 IJ28 IO28 IT28">
    <cfRule type="expression" dxfId="11" priority="12">
      <formula>S$4="Y"</formula>
    </cfRule>
  </conditionalFormatting>
  <conditionalFormatting sqref="T28 Y28 AD28 AI28 AN28 AS28 AX28 BC28 BH28 BM28 BR28 BW28 CB28 CG28 CL28 CQ28 CV28 DA28 DF28 DK28 DP28 DU28 DZ28 EE28 EJ28 EO28 ET28 EY28 FD28 FI28 FN28 FS28 FX28 GC28 GH28 GM28 GR28 GW28 HB28 HG28 HL28 HQ28 HV28 IA28 IF28 IK28 IP28 IU28">
    <cfRule type="expression" dxfId="10" priority="11">
      <formula>S$4="Y"</formula>
    </cfRule>
  </conditionalFormatting>
  <conditionalFormatting sqref="U28:V28 Z28:AA28 AE28:AF28 AJ28:AK28 AO28:AP28 AT28:AU28 AY28:AZ28 BD28:BE28 BI28:BJ28 BN28:BO28 BS28:BT28 BX28:BY28 CC28:CD28 CH28:CI28 CM28:CN28 CR28:CS28 CW28:CX28 DB28:DC28 DG28:DH28 DL28:DM28 DQ28:DR28 DV28:DW28 EA28:EB28 EF28:EG28 EK28:EL28 EP28:EQ28 EU28:EV28 EZ28:FA28 FE28:FF28 FJ28:FK28 FO28:FP28 FT28:FU28 FY28:FZ28 GD28:GE28 GI28:GJ28 GN28:GO28 GS28:GT28 GX28:GY28 HC28:HD28 HH28:HI28 HM28:HN28 HR28:HS28 HW28:HX28 IB28:IC28 IG28:IH28 IL28:IM28 IQ28:IR28 IV28:IW28">
    <cfRule type="expression" dxfId="9" priority="10">
      <formula>T$4="Y"</formula>
    </cfRule>
  </conditionalFormatting>
  <conditionalFormatting sqref="W28 AB28 AG28 AL28 AQ28 AV28 BA28 BF28 BK28 BP28 BU28 BZ28 CE28 CJ28 CO28 CT28 CY28 DD28 DI28 DN28 DS28 DX28 EC28 EH28 EM28 ER28 EW28 FB28 FG28 FL28 FQ28 FV28 GA28 GF28 GK28 GP28 GU28 GZ28 HE28 HJ28 HO28 HT28 HY28 ID28 II28 IN28 IS28 IX28">
    <cfRule type="expression" dxfId="8" priority="9">
      <formula>S$4="Y"</formula>
    </cfRule>
  </conditionalFormatting>
  <conditionalFormatting sqref="S32 X32 AC32 AH32 AM32 AR32 AW32 BB32 BG32 BL32 BQ32 BV32 CA32 CF32 CK32 CP32 CU32 CZ32 DE32 DJ32 DO32 DT32 DY32 ED32 EI32 EN32 ES32 EX32 FC32 FH32 FM32 FR32 FW32 GB32 GG32 GL32 GQ32 GV32 HA32 HF32 HK32 HP32 HU32 HZ32 IE32 IJ32 IO32 IT32">
    <cfRule type="expression" dxfId="7" priority="8">
      <formula>S$4="Y"</formula>
    </cfRule>
  </conditionalFormatting>
  <conditionalFormatting sqref="T32 Y32 AD32 AI32 AN32 AS32 AX32 BC32 BH32 BM32 BR32 BW32 CB32 CG32 CL32 CQ32 CV32 DA32 DF32 DK32 DP32 DU32 DZ32 EE32 EJ32 EO32 ET32 EY32 FD32 FI32 FN32 FS32 FX32 GC32 GH32 GM32 GR32 GW32 HB32 HG32 HL32 HQ32 HV32 IA32 IF32 IK32 IP32 IU32">
    <cfRule type="expression" dxfId="6" priority="7">
      <formula>S$4="Y"</formula>
    </cfRule>
  </conditionalFormatting>
  <conditionalFormatting sqref="U32:V32 Z32:AA32 AE32:AF32 AJ32:AK32 AO32:AP32 AT32:AU32 AY32:AZ32 BD32:BE32 BI32:BJ32 BN32:BO32 BS32:BT32 BX32:BY32 CC32:CD32 CH32:CI32 CM32:CN32 CR32:CS32 CW32:CX32 DB32:DC32 DG32:DH32 DL32:DM32 DQ32:DR32 DV32:DW32 EA32:EB32 EF32:EG32 EK32:EL32 EP32:EQ32 EU32:EV32 EZ32:FA32 FE32:FF32 FJ32:FK32 FO32:FP32 FT32:FU32 FY32:FZ32 GD32:GE32 GI32:GJ32 GN32:GO32 GS32:GT32 GX32:GY32 HC32:HD32 HH32:HI32 HM32:HN32 HR32:HS32 HW32:HX32 IB32:IC32 IG32:IH32 IL32:IM32 IQ32:IR32 IV32:IW32">
    <cfRule type="expression" dxfId="5" priority="6">
      <formula>T$4="Y"</formula>
    </cfRule>
  </conditionalFormatting>
  <conditionalFormatting sqref="W32 AB32 AG32 AL32 AQ32 AV32 BA32 BF32 BK32 BP32 BU32 BZ32 CE32 CJ32 CO32 CT32 CY32 DD32 DI32 DN32 DS32 DX32 EC32 EH32 EM32 ER32 EW32 FB32 FG32 FL32 FQ32 FV32 GA32 GF32 GK32 GP32 GU32 GZ32 HE32 HJ32 HO32 HT32 HY32 ID32 II32 IN32 IS32 IX32">
    <cfRule type="expression" dxfId="4" priority="5">
      <formula>S$4="Y"</formula>
    </cfRule>
  </conditionalFormatting>
  <conditionalFormatting sqref="S36 X36 AC36 AH36 AM36 AR36 AW36 BB36 BG36 BL36 BQ36 BV36 CA36 CF36 CK36 CP36 CU36 CZ36 DE36 DJ36 DO36 DT36 DY36 ED36 EI36 EN36 ES36 EX36 FC36 FH36 FM36 FR36 FW36 GB36 GG36 GL36 GQ36 GV36 HA36 HF36 HK36 HP36 HU36 HZ36 IE36 IJ36 IO36 IT36">
    <cfRule type="expression" dxfId="3" priority="4">
      <formula>S$4="Y"</formula>
    </cfRule>
  </conditionalFormatting>
  <conditionalFormatting sqref="T36 Y36 AD36 AI36 AN36 AS36 AX36 BC36 BH36 BM36 BR36 BW36 CB36 CG36 CL36 CQ36 CV36 DA36 DF36 DK36 DP36 DU36 DZ36 EE36 EJ36 EO36 ET36 EY36 FD36 FI36 FN36 FS36 FX36 GC36 GH36 GM36 GR36 GW36 HB36 HG36 HL36 HQ36 HV36 IA36 IF36 IK36 IP36 IU36">
    <cfRule type="expression" dxfId="2" priority="3">
      <formula>S$4="Y"</formula>
    </cfRule>
  </conditionalFormatting>
  <conditionalFormatting sqref="U36:V36 Z36:AA36 AE36:AF36 AJ36:AK36 AO36:AP36 AT36:AU36 AY36:AZ36 BD36:BE36 BI36:BJ36 BN36:BO36 BS36:BT36 BX36:BY36 CC36:CD36 CH36:CI36 CM36:CN36 CR36:CS36 CW36:CX36 DB36:DC36 DG36:DH36 DL36:DM36 DQ36:DR36 DV36:DW36 EA36:EB36 EF36:EG36 EK36:EL36 EP36:EQ36 EU36:EV36 EZ36:FA36 FE36:FF36 FJ36:FK36 FO36:FP36 FT36:FU36 FY36:FZ36 GD36:GE36 GI36:GJ36 GN36:GO36 GS36:GT36 GX36:GY36 HC36:HD36 HH36:HI36 HM36:HN36 HR36:HS36 HW36:HX36 IB36:IC36 IG36:IH36 IL36:IM36 IQ36:IR36 IV36:IW36">
    <cfRule type="expression" dxfId="1" priority="2">
      <formula>T$4="Y"</formula>
    </cfRule>
  </conditionalFormatting>
  <conditionalFormatting sqref="W36 AB36 AG36 AL36 AQ36 AV36 BA36 BF36 BK36 BP36 BU36 BZ36 CE36 CJ36 CO36 CT36 CY36 DD36 DI36 DN36 DS36 DX36 EC36 EH36 EM36 ER36 EW36 FB36 FG36 FL36 FQ36 FV36 GA36 GF36 GK36 GP36 GU36 GZ36 HE36 HJ36 HO36 HT36 HY36 ID36 II36 IN36 IS36 IX36">
    <cfRule type="expression" dxfId="0" priority="1">
      <formula>S$4="Y"</formula>
    </cfRule>
  </conditionalFormatting>
  <printOptions horizontalCentered="1"/>
  <pageMargins left="0.2" right="0.2" top="0.75" bottom="0.75" header="0.3" footer="0.3"/>
  <pageSetup scale="90" orientation="landscape" horizontalDpi="1200" verticalDpi="1200" r:id="rId1"/>
  <headerFooter>
    <oddHeader>&amp;C&amp;"Times New Roman,Bold"First Things First Cost of Quality Study
Provider Survey for Licensed Centers</oddHeader>
    <oddFooter>&amp;LQuestions? Contact Burns &amp; Associates, Inc. at CostofQuality@burnshealthpolicy.com / or (602) 241-8515&amp;RPrinted &amp;D</oddFooter>
  </headerFooter>
  <colBreaks count="1" manualBreakCount="1">
    <brk id="7" max="3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C258"/>
  <sheetViews>
    <sheetView showGridLines="0" zoomScaleNormal="100" zoomScaleSheetLayoutView="100" workbookViewId="0">
      <selection activeCell="C9" sqref="C9"/>
    </sheetView>
  </sheetViews>
  <sheetFormatPr defaultRowHeight="15" x14ac:dyDescent="0.25"/>
  <cols>
    <col min="1" max="1" width="5.28515625" style="28" bestFit="1" customWidth="1"/>
    <col min="2" max="2" width="15.140625" customWidth="1"/>
    <col min="3" max="3" width="21.140625" style="2" customWidth="1"/>
    <col min="4" max="6" width="10.7109375" style="634" customWidth="1"/>
    <col min="7" max="16" width="7.7109375" style="634" customWidth="1"/>
    <col min="17" max="20" width="15.7109375" style="634" customWidth="1"/>
    <col min="21" max="23" width="15.7109375" style="685" customWidth="1"/>
  </cols>
  <sheetData>
    <row r="1" spans="1:29" x14ac:dyDescent="0.25">
      <c r="A1" s="894" t="str">
        <f>IF(ISBLANK('Contact Info'!$C$7)=TRUE, "",'Contact Info'!$C$7)</f>
        <v/>
      </c>
      <c r="B1" s="894"/>
      <c r="C1" s="894"/>
      <c r="D1" s="118"/>
      <c r="E1" s="118"/>
      <c r="F1" s="118"/>
      <c r="G1" s="118"/>
      <c r="H1" s="118"/>
      <c r="I1" s="118"/>
      <c r="J1" s="118"/>
      <c r="K1" s="118"/>
      <c r="L1" s="118"/>
      <c r="M1" s="118"/>
      <c r="N1" s="118"/>
      <c r="O1" s="118"/>
      <c r="P1" s="118"/>
      <c r="Q1" s="118"/>
      <c r="R1" s="118"/>
      <c r="S1" s="118"/>
      <c r="T1" s="118"/>
      <c r="U1" s="118" t="str">
        <f>IF(ISBLANK(Locations!$C$8)=TRUE, "", Locations!$C$8)</f>
        <v/>
      </c>
      <c r="V1" s="118"/>
      <c r="W1" s="118"/>
    </row>
    <row r="2" spans="1:29" ht="9" customHeight="1" x14ac:dyDescent="0.25">
      <c r="C2"/>
      <c r="D2"/>
      <c r="E2"/>
      <c r="F2"/>
      <c r="G2"/>
      <c r="H2"/>
      <c r="I2"/>
      <c r="J2"/>
      <c r="K2"/>
      <c r="L2"/>
      <c r="M2"/>
      <c r="N2"/>
      <c r="O2"/>
      <c r="P2"/>
      <c r="Q2"/>
      <c r="R2"/>
      <c r="S2"/>
      <c r="T2"/>
      <c r="U2"/>
      <c r="V2"/>
      <c r="W2"/>
    </row>
    <row r="3" spans="1:29" ht="29.25" customHeight="1" x14ac:dyDescent="0.25">
      <c r="A3" s="961" t="s">
        <v>674</v>
      </c>
      <c r="B3" s="961"/>
      <c r="C3" s="961"/>
      <c r="D3" s="121"/>
      <c r="E3" s="121"/>
      <c r="F3" s="121"/>
      <c r="G3" s="917"/>
      <c r="H3" s="917"/>
      <c r="I3" s="917"/>
      <c r="J3" s="917"/>
      <c r="K3" s="917"/>
      <c r="L3" s="917"/>
      <c r="M3" s="917"/>
      <c r="N3" s="917"/>
      <c r="O3" s="917"/>
      <c r="P3" s="917"/>
      <c r="Q3" s="917"/>
      <c r="R3" s="917"/>
      <c r="S3" s="917"/>
      <c r="T3" s="917"/>
      <c r="U3" s="917"/>
      <c r="V3" s="917"/>
      <c r="W3" s="917"/>
    </row>
    <row r="4" spans="1:29" ht="9" customHeight="1" x14ac:dyDescent="0.25">
      <c r="C4"/>
      <c r="D4"/>
      <c r="E4"/>
      <c r="F4"/>
      <c r="G4"/>
      <c r="H4"/>
      <c r="I4"/>
      <c r="J4"/>
      <c r="K4"/>
      <c r="L4"/>
      <c r="M4"/>
      <c r="N4"/>
      <c r="O4"/>
      <c r="P4"/>
      <c r="Q4"/>
      <c r="R4"/>
      <c r="S4"/>
      <c r="T4"/>
      <c r="U4"/>
      <c r="V4"/>
      <c r="W4"/>
    </row>
    <row r="5" spans="1:29" s="514" customFormat="1" ht="30" customHeight="1" x14ac:dyDescent="0.25">
      <c r="A5" s="974" t="s">
        <v>46</v>
      </c>
      <c r="B5" s="968" t="s">
        <v>649</v>
      </c>
      <c r="C5" s="965" t="s">
        <v>650</v>
      </c>
      <c r="D5" s="971" t="s">
        <v>648</v>
      </c>
      <c r="E5" s="968" t="s">
        <v>295</v>
      </c>
      <c r="F5" s="965" t="s">
        <v>520</v>
      </c>
      <c r="G5" s="962" t="s">
        <v>651</v>
      </c>
      <c r="H5" s="963"/>
      <c r="I5" s="963"/>
      <c r="J5" s="963"/>
      <c r="K5" s="963"/>
      <c r="L5" s="963"/>
      <c r="M5" s="963"/>
      <c r="N5" s="963"/>
      <c r="O5" s="963"/>
      <c r="P5" s="964"/>
      <c r="Q5" s="983" t="s">
        <v>655</v>
      </c>
      <c r="R5" s="984"/>
      <c r="S5" s="984" t="s">
        <v>656</v>
      </c>
      <c r="T5" s="985"/>
      <c r="U5" s="986" t="s">
        <v>539</v>
      </c>
      <c r="V5" s="986"/>
      <c r="W5" s="987"/>
    </row>
    <row r="6" spans="1:29" s="514" customFormat="1" ht="30" customHeight="1" x14ac:dyDescent="0.25">
      <c r="A6" s="975"/>
      <c r="B6" s="969"/>
      <c r="C6" s="966"/>
      <c r="D6" s="972"/>
      <c r="E6" s="969"/>
      <c r="F6" s="966"/>
      <c r="G6" s="980" t="s">
        <v>284</v>
      </c>
      <c r="H6" s="981"/>
      <c r="I6" s="977" t="s">
        <v>265</v>
      </c>
      <c r="J6" s="979"/>
      <c r="K6" s="977" t="s">
        <v>266</v>
      </c>
      <c r="L6" s="979"/>
      <c r="M6" s="977" t="s">
        <v>285</v>
      </c>
      <c r="N6" s="979"/>
      <c r="O6" s="977" t="s">
        <v>267</v>
      </c>
      <c r="P6" s="978"/>
      <c r="Q6" s="990" t="s">
        <v>652</v>
      </c>
      <c r="R6" s="989" t="s">
        <v>653</v>
      </c>
      <c r="S6" s="989" t="s">
        <v>652</v>
      </c>
      <c r="T6" s="988" t="s">
        <v>654</v>
      </c>
      <c r="U6" s="993" t="s">
        <v>657</v>
      </c>
      <c r="V6" s="991" t="s">
        <v>658</v>
      </c>
      <c r="W6" s="988" t="s">
        <v>659</v>
      </c>
      <c r="X6" s="982"/>
      <c r="Y6" s="982"/>
      <c r="Z6" s="515"/>
      <c r="AB6" s="516"/>
      <c r="AC6" s="516"/>
    </row>
    <row r="7" spans="1:29" s="514" customFormat="1" ht="30" customHeight="1" x14ac:dyDescent="0.25">
      <c r="A7" s="976"/>
      <c r="B7" s="970"/>
      <c r="C7" s="967"/>
      <c r="D7" s="973"/>
      <c r="E7" s="970"/>
      <c r="F7" s="967"/>
      <c r="G7" s="511" t="s">
        <v>527</v>
      </c>
      <c r="H7" s="512" t="s">
        <v>526</v>
      </c>
      <c r="I7" s="523" t="s">
        <v>527</v>
      </c>
      <c r="J7" s="523" t="s">
        <v>526</v>
      </c>
      <c r="K7" s="523" t="s">
        <v>527</v>
      </c>
      <c r="L7" s="523" t="s">
        <v>526</v>
      </c>
      <c r="M7" s="523" t="s">
        <v>527</v>
      </c>
      <c r="N7" s="513" t="s">
        <v>526</v>
      </c>
      <c r="O7" s="513" t="s">
        <v>527</v>
      </c>
      <c r="P7" s="522" t="s">
        <v>526</v>
      </c>
      <c r="Q7" s="973"/>
      <c r="R7" s="970"/>
      <c r="S7" s="970"/>
      <c r="T7" s="967"/>
      <c r="U7" s="994"/>
      <c r="V7" s="992"/>
      <c r="W7" s="967"/>
      <c r="X7" s="517"/>
      <c r="Y7" s="517"/>
      <c r="Z7" s="515"/>
      <c r="AB7" s="516"/>
      <c r="AC7" s="516"/>
    </row>
    <row r="8" spans="1:29" x14ac:dyDescent="0.25">
      <c r="A8" s="275" t="s">
        <v>550</v>
      </c>
      <c r="B8" s="276" t="s">
        <v>551</v>
      </c>
      <c r="C8" s="277" t="s">
        <v>542</v>
      </c>
      <c r="D8" s="278">
        <v>450</v>
      </c>
      <c r="E8" s="279">
        <v>11</v>
      </c>
      <c r="F8" s="280">
        <v>9</v>
      </c>
      <c r="G8" s="281">
        <v>2</v>
      </c>
      <c r="H8" s="282">
        <v>4</v>
      </c>
      <c r="I8" s="283"/>
      <c r="J8" s="283"/>
      <c r="K8" s="283"/>
      <c r="L8" s="283"/>
      <c r="M8" s="283"/>
      <c r="N8" s="284"/>
      <c r="O8" s="284"/>
      <c r="P8" s="280"/>
      <c r="Q8" s="285">
        <v>2</v>
      </c>
      <c r="R8" s="283">
        <v>6</v>
      </c>
      <c r="S8" s="283">
        <v>1</v>
      </c>
      <c r="T8" s="280">
        <v>4</v>
      </c>
      <c r="U8" s="727">
        <v>2500</v>
      </c>
      <c r="V8" s="728">
        <v>275</v>
      </c>
      <c r="W8" s="729">
        <v>350</v>
      </c>
      <c r="X8" s="245"/>
      <c r="Y8" s="245"/>
      <c r="Z8" s="112"/>
      <c r="AB8" s="113"/>
      <c r="AC8" s="113"/>
    </row>
    <row r="9" spans="1:29" x14ac:dyDescent="0.25">
      <c r="A9" s="140">
        <v>1</v>
      </c>
      <c r="B9" s="115" t="s">
        <v>89</v>
      </c>
      <c r="C9" s="635"/>
      <c r="D9" s="711"/>
      <c r="E9" s="712"/>
      <c r="F9" s="557"/>
      <c r="G9" s="556"/>
      <c r="H9" s="713"/>
      <c r="I9" s="599"/>
      <c r="J9" s="599"/>
      <c r="K9" s="599"/>
      <c r="L9" s="599"/>
      <c r="M9" s="599"/>
      <c r="N9" s="714"/>
      <c r="O9" s="714"/>
      <c r="P9" s="557"/>
      <c r="Q9" s="556"/>
      <c r="R9" s="599"/>
      <c r="S9" s="599"/>
      <c r="T9" s="557"/>
      <c r="U9" s="667"/>
      <c r="V9" s="730"/>
      <c r="W9" s="658"/>
      <c r="AB9" s="37"/>
    </row>
    <row r="10" spans="1:29" x14ac:dyDescent="0.25">
      <c r="A10" s="140">
        <v>2</v>
      </c>
      <c r="B10" s="115" t="s">
        <v>90</v>
      </c>
      <c r="C10" s="635"/>
      <c r="D10" s="711"/>
      <c r="E10" s="712"/>
      <c r="F10" s="557"/>
      <c r="G10" s="556"/>
      <c r="H10" s="713"/>
      <c r="I10" s="599"/>
      <c r="J10" s="599"/>
      <c r="K10" s="599"/>
      <c r="L10" s="599"/>
      <c r="M10" s="599"/>
      <c r="N10" s="714"/>
      <c r="O10" s="714"/>
      <c r="P10" s="557"/>
      <c r="Q10" s="556"/>
      <c r="R10" s="599"/>
      <c r="S10" s="599"/>
      <c r="T10" s="557"/>
      <c r="U10" s="667"/>
      <c r="V10" s="730"/>
      <c r="W10" s="658"/>
    </row>
    <row r="11" spans="1:29" x14ac:dyDescent="0.25">
      <c r="A11" s="140">
        <v>3</v>
      </c>
      <c r="B11" s="115" t="s">
        <v>91</v>
      </c>
      <c r="C11" s="635"/>
      <c r="D11" s="711"/>
      <c r="E11" s="712"/>
      <c r="F11" s="557"/>
      <c r="G11" s="556"/>
      <c r="H11" s="713"/>
      <c r="I11" s="599"/>
      <c r="J11" s="599"/>
      <c r="K11" s="599"/>
      <c r="L11" s="599"/>
      <c r="M11" s="599"/>
      <c r="N11" s="714"/>
      <c r="O11" s="714"/>
      <c r="P11" s="557"/>
      <c r="Q11" s="556"/>
      <c r="R11" s="599"/>
      <c r="S11" s="599"/>
      <c r="T11" s="557"/>
      <c r="U11" s="667"/>
      <c r="V11" s="730"/>
      <c r="W11" s="658"/>
      <c r="AB11" s="37"/>
    </row>
    <row r="12" spans="1:29" x14ac:dyDescent="0.25">
      <c r="A12" s="140">
        <v>4</v>
      </c>
      <c r="B12" s="115" t="s">
        <v>92</v>
      </c>
      <c r="C12" s="635"/>
      <c r="D12" s="711"/>
      <c r="E12" s="712"/>
      <c r="F12" s="557"/>
      <c r="G12" s="556"/>
      <c r="H12" s="713"/>
      <c r="I12" s="599"/>
      <c r="J12" s="599"/>
      <c r="K12" s="599"/>
      <c r="L12" s="599"/>
      <c r="M12" s="599"/>
      <c r="N12" s="714"/>
      <c r="O12" s="714"/>
      <c r="P12" s="557"/>
      <c r="Q12" s="556"/>
      <c r="R12" s="599"/>
      <c r="S12" s="599"/>
      <c r="T12" s="557"/>
      <c r="U12" s="667"/>
      <c r="V12" s="730"/>
      <c r="W12" s="658"/>
      <c r="AB12" s="37"/>
    </row>
    <row r="13" spans="1:29" x14ac:dyDescent="0.25">
      <c r="A13" s="140">
        <v>5</v>
      </c>
      <c r="B13" s="115" t="s">
        <v>93</v>
      </c>
      <c r="C13" s="635"/>
      <c r="D13" s="711"/>
      <c r="E13" s="712"/>
      <c r="F13" s="557"/>
      <c r="G13" s="556"/>
      <c r="H13" s="713"/>
      <c r="I13" s="599"/>
      <c r="J13" s="599"/>
      <c r="K13" s="599"/>
      <c r="L13" s="599"/>
      <c r="M13" s="599"/>
      <c r="N13" s="714"/>
      <c r="O13" s="714"/>
      <c r="P13" s="557"/>
      <c r="Q13" s="556"/>
      <c r="R13" s="599"/>
      <c r="S13" s="599"/>
      <c r="T13" s="557"/>
      <c r="U13" s="667"/>
      <c r="V13" s="730"/>
      <c r="W13" s="658"/>
      <c r="AB13" s="616"/>
    </row>
    <row r="14" spans="1:29" x14ac:dyDescent="0.25">
      <c r="A14" s="140">
        <v>6</v>
      </c>
      <c r="B14" s="115" t="s">
        <v>94</v>
      </c>
      <c r="C14" s="635"/>
      <c r="D14" s="711"/>
      <c r="E14" s="712"/>
      <c r="F14" s="557"/>
      <c r="G14" s="556"/>
      <c r="H14" s="713"/>
      <c r="I14" s="599"/>
      <c r="J14" s="599"/>
      <c r="K14" s="599"/>
      <c r="L14" s="599"/>
      <c r="M14" s="599"/>
      <c r="N14" s="714"/>
      <c r="O14" s="714"/>
      <c r="P14" s="557"/>
      <c r="Q14" s="556"/>
      <c r="R14" s="599"/>
      <c r="S14" s="599"/>
      <c r="T14" s="557"/>
      <c r="U14" s="667"/>
      <c r="V14" s="730"/>
      <c r="W14" s="658"/>
    </row>
    <row r="15" spans="1:29" x14ac:dyDescent="0.25">
      <c r="A15" s="140">
        <v>7</v>
      </c>
      <c r="B15" s="115" t="s">
        <v>95</v>
      </c>
      <c r="C15" s="635"/>
      <c r="D15" s="711"/>
      <c r="E15" s="712"/>
      <c r="F15" s="557"/>
      <c r="G15" s="556"/>
      <c r="H15" s="713"/>
      <c r="I15" s="599"/>
      <c r="J15" s="599"/>
      <c r="K15" s="599"/>
      <c r="L15" s="599"/>
      <c r="M15" s="599"/>
      <c r="N15" s="714"/>
      <c r="O15" s="714"/>
      <c r="P15" s="557"/>
      <c r="Q15" s="556"/>
      <c r="R15" s="599"/>
      <c r="S15" s="599"/>
      <c r="T15" s="557"/>
      <c r="U15" s="667"/>
      <c r="V15" s="730"/>
      <c r="W15" s="658"/>
    </row>
    <row r="16" spans="1:29" x14ac:dyDescent="0.25">
      <c r="A16" s="140">
        <v>8</v>
      </c>
      <c r="B16" s="115" t="s">
        <v>96</v>
      </c>
      <c r="C16" s="635"/>
      <c r="D16" s="711"/>
      <c r="E16" s="712"/>
      <c r="F16" s="557"/>
      <c r="G16" s="556"/>
      <c r="H16" s="713"/>
      <c r="I16" s="599"/>
      <c r="J16" s="599"/>
      <c r="K16" s="599"/>
      <c r="L16" s="599"/>
      <c r="M16" s="599"/>
      <c r="N16" s="714"/>
      <c r="O16" s="714"/>
      <c r="P16" s="557"/>
      <c r="Q16" s="556"/>
      <c r="R16" s="599"/>
      <c r="S16" s="599"/>
      <c r="T16" s="557"/>
      <c r="U16" s="667"/>
      <c r="V16" s="730"/>
      <c r="W16" s="658"/>
    </row>
    <row r="17" spans="1:23" x14ac:dyDescent="0.25">
      <c r="A17" s="140">
        <v>9</v>
      </c>
      <c r="B17" s="115" t="s">
        <v>97</v>
      </c>
      <c r="C17" s="635"/>
      <c r="D17" s="711"/>
      <c r="E17" s="712"/>
      <c r="F17" s="557"/>
      <c r="G17" s="556"/>
      <c r="H17" s="713"/>
      <c r="I17" s="599"/>
      <c r="J17" s="599"/>
      <c r="K17" s="599"/>
      <c r="L17" s="599"/>
      <c r="M17" s="599"/>
      <c r="N17" s="714"/>
      <c r="O17" s="714"/>
      <c r="P17" s="557"/>
      <c r="Q17" s="556"/>
      <c r="R17" s="599"/>
      <c r="S17" s="599"/>
      <c r="T17" s="557"/>
      <c r="U17" s="667"/>
      <c r="V17" s="730"/>
      <c r="W17" s="658"/>
    </row>
    <row r="18" spans="1:23" x14ac:dyDescent="0.25">
      <c r="A18" s="140">
        <v>10</v>
      </c>
      <c r="B18" s="115" t="s">
        <v>98</v>
      </c>
      <c r="C18" s="635"/>
      <c r="D18" s="711"/>
      <c r="E18" s="712"/>
      <c r="F18" s="557"/>
      <c r="G18" s="556"/>
      <c r="H18" s="713"/>
      <c r="I18" s="599"/>
      <c r="J18" s="599"/>
      <c r="K18" s="599"/>
      <c r="L18" s="599"/>
      <c r="M18" s="599"/>
      <c r="N18" s="714"/>
      <c r="O18" s="714"/>
      <c r="P18" s="557"/>
      <c r="Q18" s="556"/>
      <c r="R18" s="599"/>
      <c r="S18" s="599"/>
      <c r="T18" s="557"/>
      <c r="U18" s="667"/>
      <c r="V18" s="730"/>
      <c r="W18" s="658"/>
    </row>
    <row r="19" spans="1:23" x14ac:dyDescent="0.25">
      <c r="A19" s="140">
        <v>11</v>
      </c>
      <c r="B19" s="115" t="s">
        <v>99</v>
      </c>
      <c r="C19" s="635"/>
      <c r="D19" s="711"/>
      <c r="E19" s="712"/>
      <c r="F19" s="557"/>
      <c r="G19" s="556"/>
      <c r="H19" s="713"/>
      <c r="I19" s="599"/>
      <c r="J19" s="599"/>
      <c r="K19" s="599"/>
      <c r="L19" s="599"/>
      <c r="M19" s="599"/>
      <c r="N19" s="714"/>
      <c r="O19" s="714"/>
      <c r="P19" s="557"/>
      <c r="Q19" s="556"/>
      <c r="R19" s="599"/>
      <c r="S19" s="599"/>
      <c r="T19" s="557"/>
      <c r="U19" s="667"/>
      <c r="V19" s="730"/>
      <c r="W19" s="658"/>
    </row>
    <row r="20" spans="1:23" x14ac:dyDescent="0.25">
      <c r="A20" s="140">
        <v>12</v>
      </c>
      <c r="B20" s="115" t="s">
        <v>100</v>
      </c>
      <c r="C20" s="635"/>
      <c r="D20" s="711"/>
      <c r="E20" s="712"/>
      <c r="F20" s="557"/>
      <c r="G20" s="556"/>
      <c r="H20" s="713"/>
      <c r="I20" s="599"/>
      <c r="J20" s="599"/>
      <c r="K20" s="599"/>
      <c r="L20" s="599"/>
      <c r="M20" s="599"/>
      <c r="N20" s="714"/>
      <c r="O20" s="714"/>
      <c r="P20" s="557"/>
      <c r="Q20" s="556"/>
      <c r="R20" s="599"/>
      <c r="S20" s="599"/>
      <c r="T20" s="557"/>
      <c r="U20" s="667"/>
      <c r="V20" s="730"/>
      <c r="W20" s="658"/>
    </row>
    <row r="21" spans="1:23" x14ac:dyDescent="0.25">
      <c r="A21" s="140">
        <v>13</v>
      </c>
      <c r="B21" s="115" t="s">
        <v>101</v>
      </c>
      <c r="C21" s="635"/>
      <c r="D21" s="711"/>
      <c r="E21" s="712"/>
      <c r="F21" s="557"/>
      <c r="G21" s="556"/>
      <c r="H21" s="713"/>
      <c r="I21" s="599"/>
      <c r="J21" s="599"/>
      <c r="K21" s="599"/>
      <c r="L21" s="599"/>
      <c r="M21" s="599"/>
      <c r="N21" s="714"/>
      <c r="O21" s="714"/>
      <c r="P21" s="557"/>
      <c r="Q21" s="556"/>
      <c r="R21" s="599"/>
      <c r="S21" s="599"/>
      <c r="T21" s="557"/>
      <c r="U21" s="667"/>
      <c r="V21" s="730"/>
      <c r="W21" s="658"/>
    </row>
    <row r="22" spans="1:23" x14ac:dyDescent="0.25">
      <c r="A22" s="140">
        <v>14</v>
      </c>
      <c r="B22" s="115" t="s">
        <v>102</v>
      </c>
      <c r="C22" s="635"/>
      <c r="D22" s="711"/>
      <c r="E22" s="712"/>
      <c r="F22" s="557"/>
      <c r="G22" s="556"/>
      <c r="H22" s="713"/>
      <c r="I22" s="599"/>
      <c r="J22" s="599"/>
      <c r="K22" s="599"/>
      <c r="L22" s="599"/>
      <c r="M22" s="599"/>
      <c r="N22" s="714"/>
      <c r="O22" s="714"/>
      <c r="P22" s="557"/>
      <c r="Q22" s="556"/>
      <c r="R22" s="599"/>
      <c r="S22" s="599"/>
      <c r="T22" s="557"/>
      <c r="U22" s="667"/>
      <c r="V22" s="730"/>
      <c r="W22" s="658"/>
    </row>
    <row r="23" spans="1:23" x14ac:dyDescent="0.25">
      <c r="A23" s="140">
        <v>15</v>
      </c>
      <c r="B23" s="115" t="s">
        <v>103</v>
      </c>
      <c r="C23" s="635"/>
      <c r="D23" s="711"/>
      <c r="E23" s="712"/>
      <c r="F23" s="557"/>
      <c r="G23" s="556"/>
      <c r="H23" s="713"/>
      <c r="I23" s="599"/>
      <c r="J23" s="599"/>
      <c r="K23" s="599"/>
      <c r="L23" s="599"/>
      <c r="M23" s="599"/>
      <c r="N23" s="714"/>
      <c r="O23" s="714"/>
      <c r="P23" s="557"/>
      <c r="Q23" s="556"/>
      <c r="R23" s="599"/>
      <c r="S23" s="599"/>
      <c r="T23" s="557"/>
      <c r="U23" s="667"/>
      <c r="V23" s="730"/>
      <c r="W23" s="658"/>
    </row>
    <row r="24" spans="1:23" x14ac:dyDescent="0.25">
      <c r="A24" s="140">
        <v>16</v>
      </c>
      <c r="B24" s="115" t="s">
        <v>104</v>
      </c>
      <c r="C24" s="635"/>
      <c r="D24" s="711"/>
      <c r="E24" s="712"/>
      <c r="F24" s="557"/>
      <c r="G24" s="556"/>
      <c r="H24" s="713"/>
      <c r="I24" s="599"/>
      <c r="J24" s="599"/>
      <c r="K24" s="599"/>
      <c r="L24" s="599"/>
      <c r="M24" s="599"/>
      <c r="N24" s="714"/>
      <c r="O24" s="714"/>
      <c r="P24" s="557"/>
      <c r="Q24" s="556"/>
      <c r="R24" s="599"/>
      <c r="S24" s="599"/>
      <c r="T24" s="557"/>
      <c r="U24" s="667"/>
      <c r="V24" s="730"/>
      <c r="W24" s="658"/>
    </row>
    <row r="25" spans="1:23" x14ac:dyDescent="0.25">
      <c r="A25" s="140">
        <v>17</v>
      </c>
      <c r="B25" s="115" t="s">
        <v>105</v>
      </c>
      <c r="C25" s="635"/>
      <c r="D25" s="711"/>
      <c r="E25" s="712"/>
      <c r="F25" s="557"/>
      <c r="G25" s="556"/>
      <c r="H25" s="713"/>
      <c r="I25" s="599"/>
      <c r="J25" s="599"/>
      <c r="K25" s="599"/>
      <c r="L25" s="599"/>
      <c r="M25" s="599"/>
      <c r="N25" s="714"/>
      <c r="O25" s="714"/>
      <c r="P25" s="557"/>
      <c r="Q25" s="556"/>
      <c r="R25" s="599"/>
      <c r="S25" s="599"/>
      <c r="T25" s="557"/>
      <c r="U25" s="667"/>
      <c r="V25" s="730"/>
      <c r="W25" s="658"/>
    </row>
    <row r="26" spans="1:23" x14ac:dyDescent="0.25">
      <c r="A26" s="140">
        <v>18</v>
      </c>
      <c r="B26" s="115" t="s">
        <v>106</v>
      </c>
      <c r="C26" s="635"/>
      <c r="D26" s="711"/>
      <c r="E26" s="712"/>
      <c r="F26" s="557"/>
      <c r="G26" s="556"/>
      <c r="H26" s="713"/>
      <c r="I26" s="599"/>
      <c r="J26" s="599"/>
      <c r="K26" s="599"/>
      <c r="L26" s="599"/>
      <c r="M26" s="599"/>
      <c r="N26" s="714"/>
      <c r="O26" s="714"/>
      <c r="P26" s="557"/>
      <c r="Q26" s="556"/>
      <c r="R26" s="599"/>
      <c r="S26" s="599"/>
      <c r="T26" s="557"/>
      <c r="U26" s="667"/>
      <c r="V26" s="730"/>
      <c r="W26" s="658"/>
    </row>
    <row r="27" spans="1:23" x14ac:dyDescent="0.25">
      <c r="A27" s="140">
        <v>19</v>
      </c>
      <c r="B27" s="115" t="s">
        <v>107</v>
      </c>
      <c r="C27" s="635"/>
      <c r="D27" s="711"/>
      <c r="E27" s="712"/>
      <c r="F27" s="557"/>
      <c r="G27" s="556"/>
      <c r="H27" s="713"/>
      <c r="I27" s="599"/>
      <c r="J27" s="599"/>
      <c r="K27" s="599"/>
      <c r="L27" s="599"/>
      <c r="M27" s="599"/>
      <c r="N27" s="714"/>
      <c r="O27" s="714"/>
      <c r="P27" s="557"/>
      <c r="Q27" s="556"/>
      <c r="R27" s="599"/>
      <c r="S27" s="599"/>
      <c r="T27" s="557"/>
      <c r="U27" s="667"/>
      <c r="V27" s="730"/>
      <c r="W27" s="658"/>
    </row>
    <row r="28" spans="1:23" x14ac:dyDescent="0.25">
      <c r="A28" s="140">
        <v>20</v>
      </c>
      <c r="B28" s="115" t="s">
        <v>108</v>
      </c>
      <c r="C28" s="635"/>
      <c r="D28" s="711"/>
      <c r="E28" s="712"/>
      <c r="F28" s="557"/>
      <c r="G28" s="556"/>
      <c r="H28" s="713"/>
      <c r="I28" s="599"/>
      <c r="J28" s="599"/>
      <c r="K28" s="599"/>
      <c r="L28" s="599"/>
      <c r="M28" s="599"/>
      <c r="N28" s="714"/>
      <c r="O28" s="714"/>
      <c r="P28" s="557"/>
      <c r="Q28" s="556"/>
      <c r="R28" s="599"/>
      <c r="S28" s="599"/>
      <c r="T28" s="557"/>
      <c r="U28" s="667"/>
      <c r="V28" s="730"/>
      <c r="W28" s="658"/>
    </row>
    <row r="29" spans="1:23" x14ac:dyDescent="0.25">
      <c r="A29" s="140">
        <v>21</v>
      </c>
      <c r="B29" s="115" t="s">
        <v>299</v>
      </c>
      <c r="C29" s="635"/>
      <c r="D29" s="711"/>
      <c r="E29" s="712"/>
      <c r="F29" s="557"/>
      <c r="G29" s="556"/>
      <c r="H29" s="713"/>
      <c r="I29" s="599"/>
      <c r="J29" s="599"/>
      <c r="K29" s="599"/>
      <c r="L29" s="599"/>
      <c r="M29" s="599"/>
      <c r="N29" s="714"/>
      <c r="O29" s="714"/>
      <c r="P29" s="557"/>
      <c r="Q29" s="556"/>
      <c r="R29" s="599"/>
      <c r="S29" s="599"/>
      <c r="T29" s="557"/>
      <c r="U29" s="667"/>
      <c r="V29" s="730"/>
      <c r="W29" s="658"/>
    </row>
    <row r="30" spans="1:23" x14ac:dyDescent="0.25">
      <c r="A30" s="140">
        <v>22</v>
      </c>
      <c r="B30" s="115" t="s">
        <v>300</v>
      </c>
      <c r="C30" s="635"/>
      <c r="D30" s="711"/>
      <c r="E30" s="712"/>
      <c r="F30" s="557"/>
      <c r="G30" s="556"/>
      <c r="H30" s="713"/>
      <c r="I30" s="599"/>
      <c r="J30" s="599"/>
      <c r="K30" s="599"/>
      <c r="L30" s="599"/>
      <c r="M30" s="599"/>
      <c r="N30" s="714"/>
      <c r="O30" s="714"/>
      <c r="P30" s="557"/>
      <c r="Q30" s="556"/>
      <c r="R30" s="599"/>
      <c r="S30" s="599"/>
      <c r="T30" s="557"/>
      <c r="U30" s="667"/>
      <c r="V30" s="730"/>
      <c r="W30" s="658"/>
    </row>
    <row r="31" spans="1:23" x14ac:dyDescent="0.25">
      <c r="A31" s="140">
        <v>23</v>
      </c>
      <c r="B31" s="115" t="s">
        <v>301</v>
      </c>
      <c r="C31" s="635"/>
      <c r="D31" s="711"/>
      <c r="E31" s="712"/>
      <c r="F31" s="557"/>
      <c r="G31" s="556"/>
      <c r="H31" s="713"/>
      <c r="I31" s="599"/>
      <c r="J31" s="599"/>
      <c r="K31" s="599"/>
      <c r="L31" s="599"/>
      <c r="M31" s="599"/>
      <c r="N31" s="714"/>
      <c r="O31" s="714"/>
      <c r="P31" s="557"/>
      <c r="Q31" s="556"/>
      <c r="R31" s="599"/>
      <c r="S31" s="599"/>
      <c r="T31" s="557"/>
      <c r="U31" s="667"/>
      <c r="V31" s="730"/>
      <c r="W31" s="658"/>
    </row>
    <row r="32" spans="1:23" x14ac:dyDescent="0.25">
      <c r="A32" s="140">
        <v>24</v>
      </c>
      <c r="B32" s="115" t="s">
        <v>302</v>
      </c>
      <c r="C32" s="635"/>
      <c r="D32" s="711"/>
      <c r="E32" s="712"/>
      <c r="F32" s="557"/>
      <c r="G32" s="556"/>
      <c r="H32" s="713"/>
      <c r="I32" s="599"/>
      <c r="J32" s="599"/>
      <c r="K32" s="599"/>
      <c r="L32" s="599"/>
      <c r="M32" s="599"/>
      <c r="N32" s="714"/>
      <c r="O32" s="714"/>
      <c r="P32" s="557"/>
      <c r="Q32" s="556"/>
      <c r="R32" s="599"/>
      <c r="S32" s="599"/>
      <c r="T32" s="557"/>
      <c r="U32" s="667"/>
      <c r="V32" s="730"/>
      <c r="W32" s="658"/>
    </row>
    <row r="33" spans="1:23" x14ac:dyDescent="0.25">
      <c r="A33" s="140">
        <v>25</v>
      </c>
      <c r="B33" s="115" t="s">
        <v>303</v>
      </c>
      <c r="C33" s="635"/>
      <c r="D33" s="711"/>
      <c r="E33" s="712"/>
      <c r="F33" s="557"/>
      <c r="G33" s="556"/>
      <c r="H33" s="713"/>
      <c r="I33" s="599"/>
      <c r="J33" s="599"/>
      <c r="K33" s="599"/>
      <c r="L33" s="599"/>
      <c r="M33" s="599"/>
      <c r="N33" s="714"/>
      <c r="O33" s="714"/>
      <c r="P33" s="557"/>
      <c r="Q33" s="556"/>
      <c r="R33" s="599"/>
      <c r="S33" s="599"/>
      <c r="T33" s="557"/>
      <c r="U33" s="667"/>
      <c r="V33" s="730"/>
      <c r="W33" s="658"/>
    </row>
    <row r="34" spans="1:23" x14ac:dyDescent="0.25">
      <c r="A34" s="140">
        <v>26</v>
      </c>
      <c r="B34" s="115" t="s">
        <v>304</v>
      </c>
      <c r="C34" s="635"/>
      <c r="D34" s="711"/>
      <c r="E34" s="712"/>
      <c r="F34" s="557"/>
      <c r="G34" s="556"/>
      <c r="H34" s="713"/>
      <c r="I34" s="599"/>
      <c r="J34" s="599"/>
      <c r="K34" s="599"/>
      <c r="L34" s="599"/>
      <c r="M34" s="599"/>
      <c r="N34" s="714"/>
      <c r="O34" s="714"/>
      <c r="P34" s="557"/>
      <c r="Q34" s="556"/>
      <c r="R34" s="599"/>
      <c r="S34" s="599"/>
      <c r="T34" s="557"/>
      <c r="U34" s="667"/>
      <c r="V34" s="730"/>
      <c r="W34" s="658"/>
    </row>
    <row r="35" spans="1:23" x14ac:dyDescent="0.25">
      <c r="A35" s="140">
        <v>27</v>
      </c>
      <c r="B35" s="115" t="s">
        <v>305</v>
      </c>
      <c r="C35" s="635"/>
      <c r="D35" s="711"/>
      <c r="E35" s="712"/>
      <c r="F35" s="557"/>
      <c r="G35" s="556"/>
      <c r="H35" s="713"/>
      <c r="I35" s="599"/>
      <c r="J35" s="599"/>
      <c r="K35" s="599"/>
      <c r="L35" s="599"/>
      <c r="M35" s="599"/>
      <c r="N35" s="714"/>
      <c r="O35" s="714"/>
      <c r="P35" s="557"/>
      <c r="Q35" s="556"/>
      <c r="R35" s="599"/>
      <c r="S35" s="599"/>
      <c r="T35" s="557"/>
      <c r="U35" s="667"/>
      <c r="V35" s="730"/>
      <c r="W35" s="658"/>
    </row>
    <row r="36" spans="1:23" x14ac:dyDescent="0.25">
      <c r="A36" s="140">
        <v>28</v>
      </c>
      <c r="B36" s="115" t="s">
        <v>306</v>
      </c>
      <c r="C36" s="635"/>
      <c r="D36" s="711"/>
      <c r="E36" s="712"/>
      <c r="F36" s="557"/>
      <c r="G36" s="556"/>
      <c r="H36" s="713"/>
      <c r="I36" s="599"/>
      <c r="J36" s="599"/>
      <c r="K36" s="599"/>
      <c r="L36" s="599"/>
      <c r="M36" s="599"/>
      <c r="N36" s="714"/>
      <c r="O36" s="714"/>
      <c r="P36" s="557"/>
      <c r="Q36" s="556"/>
      <c r="R36" s="599"/>
      <c r="S36" s="599"/>
      <c r="T36" s="557"/>
      <c r="U36" s="667"/>
      <c r="V36" s="730"/>
      <c r="W36" s="658"/>
    </row>
    <row r="37" spans="1:23" x14ac:dyDescent="0.25">
      <c r="A37" s="141">
        <v>29</v>
      </c>
      <c r="B37" s="236" t="s">
        <v>307</v>
      </c>
      <c r="C37" s="709"/>
      <c r="D37" s="715"/>
      <c r="E37" s="716"/>
      <c r="F37" s="559"/>
      <c r="G37" s="558"/>
      <c r="H37" s="717"/>
      <c r="I37" s="718"/>
      <c r="J37" s="718"/>
      <c r="K37" s="718"/>
      <c r="L37" s="718"/>
      <c r="M37" s="718"/>
      <c r="N37" s="719"/>
      <c r="O37" s="719"/>
      <c r="P37" s="559"/>
      <c r="Q37" s="558"/>
      <c r="R37" s="718"/>
      <c r="S37" s="718"/>
      <c r="T37" s="559"/>
      <c r="U37" s="668"/>
      <c r="V37" s="731"/>
      <c r="W37" s="732"/>
    </row>
    <row r="38" spans="1:23" x14ac:dyDescent="0.25">
      <c r="A38" s="210">
        <v>30</v>
      </c>
      <c r="B38" s="527" t="s">
        <v>308</v>
      </c>
      <c r="C38" s="710"/>
      <c r="D38" s="720"/>
      <c r="E38" s="721"/>
      <c r="F38" s="722"/>
      <c r="G38" s="723"/>
      <c r="H38" s="724"/>
      <c r="I38" s="725"/>
      <c r="J38" s="725"/>
      <c r="K38" s="725"/>
      <c r="L38" s="725"/>
      <c r="M38" s="725"/>
      <c r="N38" s="726"/>
      <c r="O38" s="726"/>
      <c r="P38" s="722"/>
      <c r="Q38" s="723"/>
      <c r="R38" s="725"/>
      <c r="S38" s="725"/>
      <c r="T38" s="722"/>
      <c r="U38" s="733"/>
      <c r="V38" s="734"/>
      <c r="W38" s="735"/>
    </row>
    <row r="39" spans="1:23" x14ac:dyDescent="0.25">
      <c r="A39" s="140">
        <v>31</v>
      </c>
      <c r="B39" s="115" t="s">
        <v>309</v>
      </c>
      <c r="C39" s="635"/>
      <c r="D39" s="711"/>
      <c r="E39" s="712"/>
      <c r="F39" s="557"/>
      <c r="G39" s="556"/>
      <c r="H39" s="713"/>
      <c r="I39" s="599"/>
      <c r="J39" s="599"/>
      <c r="K39" s="599"/>
      <c r="L39" s="599"/>
      <c r="M39" s="599"/>
      <c r="N39" s="714"/>
      <c r="O39" s="714"/>
      <c r="P39" s="557"/>
      <c r="Q39" s="556"/>
      <c r="R39" s="599"/>
      <c r="S39" s="599"/>
      <c r="T39" s="557"/>
      <c r="U39" s="667"/>
      <c r="V39" s="730"/>
      <c r="W39" s="658"/>
    </row>
    <row r="40" spans="1:23" x14ac:dyDescent="0.25">
      <c r="A40" s="140">
        <v>32</v>
      </c>
      <c r="B40" s="115" t="s">
        <v>310</v>
      </c>
      <c r="C40" s="635"/>
      <c r="D40" s="711"/>
      <c r="E40" s="712"/>
      <c r="F40" s="557"/>
      <c r="G40" s="556"/>
      <c r="H40" s="713"/>
      <c r="I40" s="599"/>
      <c r="J40" s="599"/>
      <c r="K40" s="599"/>
      <c r="L40" s="599"/>
      <c r="M40" s="599"/>
      <c r="N40" s="714"/>
      <c r="O40" s="714"/>
      <c r="P40" s="557"/>
      <c r="Q40" s="556"/>
      <c r="R40" s="599"/>
      <c r="S40" s="599"/>
      <c r="T40" s="557"/>
      <c r="U40" s="667"/>
      <c r="V40" s="730"/>
      <c r="W40" s="658"/>
    </row>
    <row r="41" spans="1:23" x14ac:dyDescent="0.25">
      <c r="A41" s="140">
        <v>33</v>
      </c>
      <c r="B41" s="115" t="s">
        <v>311</v>
      </c>
      <c r="C41" s="635"/>
      <c r="D41" s="711"/>
      <c r="E41" s="712"/>
      <c r="F41" s="557"/>
      <c r="G41" s="556"/>
      <c r="H41" s="713"/>
      <c r="I41" s="599"/>
      <c r="J41" s="599"/>
      <c r="K41" s="599"/>
      <c r="L41" s="599"/>
      <c r="M41" s="599"/>
      <c r="N41" s="714"/>
      <c r="O41" s="714"/>
      <c r="P41" s="557"/>
      <c r="Q41" s="556"/>
      <c r="R41" s="599"/>
      <c r="S41" s="599"/>
      <c r="T41" s="557"/>
      <c r="U41" s="667"/>
      <c r="V41" s="730"/>
      <c r="W41" s="658"/>
    </row>
    <row r="42" spans="1:23" x14ac:dyDescent="0.25">
      <c r="A42" s="140">
        <v>34</v>
      </c>
      <c r="B42" s="115" t="s">
        <v>312</v>
      </c>
      <c r="C42" s="635"/>
      <c r="D42" s="711"/>
      <c r="E42" s="712"/>
      <c r="F42" s="557"/>
      <c r="G42" s="556"/>
      <c r="H42" s="713"/>
      <c r="I42" s="599"/>
      <c r="J42" s="599"/>
      <c r="K42" s="599"/>
      <c r="L42" s="599"/>
      <c r="M42" s="599"/>
      <c r="N42" s="714"/>
      <c r="O42" s="714"/>
      <c r="P42" s="557"/>
      <c r="Q42" s="556"/>
      <c r="R42" s="599"/>
      <c r="S42" s="599"/>
      <c r="T42" s="557"/>
      <c r="U42" s="667"/>
      <c r="V42" s="730"/>
      <c r="W42" s="658"/>
    </row>
    <row r="43" spans="1:23" x14ac:dyDescent="0.25">
      <c r="A43" s="140">
        <v>35</v>
      </c>
      <c r="B43" s="115" t="s">
        <v>313</v>
      </c>
      <c r="C43" s="635"/>
      <c r="D43" s="711"/>
      <c r="E43" s="712"/>
      <c r="F43" s="557"/>
      <c r="G43" s="556"/>
      <c r="H43" s="713"/>
      <c r="I43" s="599"/>
      <c r="J43" s="599"/>
      <c r="K43" s="599"/>
      <c r="L43" s="599"/>
      <c r="M43" s="599"/>
      <c r="N43" s="714"/>
      <c r="O43" s="714"/>
      <c r="P43" s="557"/>
      <c r="Q43" s="556"/>
      <c r="R43" s="599"/>
      <c r="S43" s="599"/>
      <c r="T43" s="557"/>
      <c r="U43" s="667"/>
      <c r="V43" s="730"/>
      <c r="W43" s="658"/>
    </row>
    <row r="44" spans="1:23" x14ac:dyDescent="0.25">
      <c r="A44" s="140">
        <v>36</v>
      </c>
      <c r="B44" s="115" t="s">
        <v>314</v>
      </c>
      <c r="C44" s="635"/>
      <c r="D44" s="711"/>
      <c r="E44" s="712"/>
      <c r="F44" s="557"/>
      <c r="G44" s="556"/>
      <c r="H44" s="713"/>
      <c r="I44" s="599"/>
      <c r="J44" s="599"/>
      <c r="K44" s="599"/>
      <c r="L44" s="599"/>
      <c r="M44" s="599"/>
      <c r="N44" s="714"/>
      <c r="O44" s="714"/>
      <c r="P44" s="557"/>
      <c r="Q44" s="556"/>
      <c r="R44" s="599"/>
      <c r="S44" s="599"/>
      <c r="T44" s="557"/>
      <c r="U44" s="667"/>
      <c r="V44" s="730"/>
      <c r="W44" s="658"/>
    </row>
    <row r="45" spans="1:23" x14ac:dyDescent="0.25">
      <c r="A45" s="140">
        <v>37</v>
      </c>
      <c r="B45" s="115" t="s">
        <v>315</v>
      </c>
      <c r="C45" s="635"/>
      <c r="D45" s="711"/>
      <c r="E45" s="712"/>
      <c r="F45" s="557"/>
      <c r="G45" s="556"/>
      <c r="H45" s="713"/>
      <c r="I45" s="599"/>
      <c r="J45" s="599"/>
      <c r="K45" s="599"/>
      <c r="L45" s="599"/>
      <c r="M45" s="599"/>
      <c r="N45" s="714"/>
      <c r="O45" s="714"/>
      <c r="P45" s="557"/>
      <c r="Q45" s="556"/>
      <c r="R45" s="599"/>
      <c r="S45" s="599"/>
      <c r="T45" s="557"/>
      <c r="U45" s="667"/>
      <c r="V45" s="730"/>
      <c r="W45" s="658"/>
    </row>
    <row r="46" spans="1:23" x14ac:dyDescent="0.25">
      <c r="A46" s="140">
        <v>38</v>
      </c>
      <c r="B46" s="115" t="s">
        <v>316</v>
      </c>
      <c r="C46" s="635"/>
      <c r="D46" s="711"/>
      <c r="E46" s="712"/>
      <c r="F46" s="557"/>
      <c r="G46" s="556"/>
      <c r="H46" s="713"/>
      <c r="I46" s="599"/>
      <c r="J46" s="599"/>
      <c r="K46" s="599"/>
      <c r="L46" s="599"/>
      <c r="M46" s="599"/>
      <c r="N46" s="714"/>
      <c r="O46" s="714"/>
      <c r="P46" s="557"/>
      <c r="Q46" s="556"/>
      <c r="R46" s="599"/>
      <c r="S46" s="599"/>
      <c r="T46" s="557"/>
      <c r="U46" s="667"/>
      <c r="V46" s="730"/>
      <c r="W46" s="658"/>
    </row>
    <row r="47" spans="1:23" x14ac:dyDescent="0.25">
      <c r="A47" s="140">
        <v>39</v>
      </c>
      <c r="B47" s="115" t="s">
        <v>317</v>
      </c>
      <c r="C47" s="635"/>
      <c r="D47" s="711"/>
      <c r="E47" s="712"/>
      <c r="F47" s="557"/>
      <c r="G47" s="556"/>
      <c r="H47" s="713"/>
      <c r="I47" s="599"/>
      <c r="J47" s="599"/>
      <c r="K47" s="599"/>
      <c r="L47" s="599"/>
      <c r="M47" s="599"/>
      <c r="N47" s="714"/>
      <c r="O47" s="714"/>
      <c r="P47" s="557"/>
      <c r="Q47" s="556"/>
      <c r="R47" s="599"/>
      <c r="S47" s="599"/>
      <c r="T47" s="557"/>
      <c r="U47" s="667"/>
      <c r="V47" s="730"/>
      <c r="W47" s="658"/>
    </row>
    <row r="48" spans="1:23" x14ac:dyDescent="0.25">
      <c r="A48" s="140">
        <v>40</v>
      </c>
      <c r="B48" s="115" t="s">
        <v>318</v>
      </c>
      <c r="C48" s="635"/>
      <c r="D48" s="711"/>
      <c r="E48" s="712"/>
      <c r="F48" s="557"/>
      <c r="G48" s="556"/>
      <c r="H48" s="713"/>
      <c r="I48" s="599"/>
      <c r="J48" s="599"/>
      <c r="K48" s="599"/>
      <c r="L48" s="599"/>
      <c r="M48" s="599"/>
      <c r="N48" s="714"/>
      <c r="O48" s="714"/>
      <c r="P48" s="557"/>
      <c r="Q48" s="556"/>
      <c r="R48" s="599"/>
      <c r="S48" s="599"/>
      <c r="T48" s="557"/>
      <c r="U48" s="667"/>
      <c r="V48" s="730"/>
      <c r="W48" s="658"/>
    </row>
    <row r="49" spans="1:23" x14ac:dyDescent="0.25">
      <c r="A49" s="140">
        <v>41</v>
      </c>
      <c r="B49" s="115" t="s">
        <v>319</v>
      </c>
      <c r="C49" s="635"/>
      <c r="D49" s="711"/>
      <c r="E49" s="712"/>
      <c r="F49" s="557"/>
      <c r="G49" s="556"/>
      <c r="H49" s="713"/>
      <c r="I49" s="599"/>
      <c r="J49" s="599"/>
      <c r="K49" s="599"/>
      <c r="L49" s="599"/>
      <c r="M49" s="599"/>
      <c r="N49" s="714"/>
      <c r="O49" s="714"/>
      <c r="P49" s="557"/>
      <c r="Q49" s="556"/>
      <c r="R49" s="599"/>
      <c r="S49" s="599"/>
      <c r="T49" s="557"/>
      <c r="U49" s="667"/>
      <c r="V49" s="730"/>
      <c r="W49" s="658"/>
    </row>
    <row r="50" spans="1:23" x14ac:dyDescent="0.25">
      <c r="A50" s="140">
        <v>42</v>
      </c>
      <c r="B50" s="115" t="s">
        <v>320</v>
      </c>
      <c r="C50" s="635"/>
      <c r="D50" s="711"/>
      <c r="E50" s="712"/>
      <c r="F50" s="557"/>
      <c r="G50" s="556"/>
      <c r="H50" s="713"/>
      <c r="I50" s="599"/>
      <c r="J50" s="599"/>
      <c r="K50" s="599"/>
      <c r="L50" s="599"/>
      <c r="M50" s="599"/>
      <c r="N50" s="714"/>
      <c r="O50" s="714"/>
      <c r="P50" s="557"/>
      <c r="Q50" s="556"/>
      <c r="R50" s="599"/>
      <c r="S50" s="599"/>
      <c r="T50" s="557"/>
      <c r="U50" s="667"/>
      <c r="V50" s="730"/>
      <c r="W50" s="658"/>
    </row>
    <row r="51" spans="1:23" x14ac:dyDescent="0.25">
      <c r="A51" s="140">
        <v>43</v>
      </c>
      <c r="B51" s="115" t="s">
        <v>321</v>
      </c>
      <c r="C51" s="635"/>
      <c r="D51" s="711"/>
      <c r="E51" s="712"/>
      <c r="F51" s="557"/>
      <c r="G51" s="556"/>
      <c r="H51" s="713"/>
      <c r="I51" s="599"/>
      <c r="J51" s="599"/>
      <c r="K51" s="599"/>
      <c r="L51" s="599"/>
      <c r="M51" s="599"/>
      <c r="N51" s="714"/>
      <c r="O51" s="714"/>
      <c r="P51" s="557"/>
      <c r="Q51" s="556"/>
      <c r="R51" s="599"/>
      <c r="S51" s="599"/>
      <c r="T51" s="557"/>
      <c r="U51" s="667"/>
      <c r="V51" s="730"/>
      <c r="W51" s="658"/>
    </row>
    <row r="52" spans="1:23" x14ac:dyDescent="0.25">
      <c r="A52" s="140">
        <v>44</v>
      </c>
      <c r="B52" s="115" t="s">
        <v>322</v>
      </c>
      <c r="C52" s="635"/>
      <c r="D52" s="711"/>
      <c r="E52" s="712"/>
      <c r="F52" s="557"/>
      <c r="G52" s="556"/>
      <c r="H52" s="713"/>
      <c r="I52" s="599"/>
      <c r="J52" s="599"/>
      <c r="K52" s="599"/>
      <c r="L52" s="599"/>
      <c r="M52" s="599"/>
      <c r="N52" s="714"/>
      <c r="O52" s="714"/>
      <c r="P52" s="557"/>
      <c r="Q52" s="556"/>
      <c r="R52" s="599"/>
      <c r="S52" s="599"/>
      <c r="T52" s="557"/>
      <c r="U52" s="667"/>
      <c r="V52" s="730"/>
      <c r="W52" s="658"/>
    </row>
    <row r="53" spans="1:23" x14ac:dyDescent="0.25">
      <c r="A53" s="140">
        <v>45</v>
      </c>
      <c r="B53" s="115" t="s">
        <v>323</v>
      </c>
      <c r="C53" s="635"/>
      <c r="D53" s="711"/>
      <c r="E53" s="712"/>
      <c r="F53" s="557"/>
      <c r="G53" s="556"/>
      <c r="H53" s="713"/>
      <c r="I53" s="599"/>
      <c r="J53" s="599"/>
      <c r="K53" s="599"/>
      <c r="L53" s="599"/>
      <c r="M53" s="599"/>
      <c r="N53" s="714"/>
      <c r="O53" s="714"/>
      <c r="P53" s="557"/>
      <c r="Q53" s="556"/>
      <c r="R53" s="599"/>
      <c r="S53" s="599"/>
      <c r="T53" s="557"/>
      <c r="U53" s="667"/>
      <c r="V53" s="730"/>
      <c r="W53" s="658"/>
    </row>
    <row r="54" spans="1:23" x14ac:dyDescent="0.25">
      <c r="A54" s="140">
        <v>46</v>
      </c>
      <c r="B54" s="115" t="s">
        <v>324</v>
      </c>
      <c r="C54" s="635"/>
      <c r="D54" s="711"/>
      <c r="E54" s="712"/>
      <c r="F54" s="557"/>
      <c r="G54" s="556"/>
      <c r="H54" s="713"/>
      <c r="I54" s="599"/>
      <c r="J54" s="599"/>
      <c r="K54" s="599"/>
      <c r="L54" s="599"/>
      <c r="M54" s="599"/>
      <c r="N54" s="714"/>
      <c r="O54" s="714"/>
      <c r="P54" s="557"/>
      <c r="Q54" s="556"/>
      <c r="R54" s="599"/>
      <c r="S54" s="599"/>
      <c r="T54" s="557"/>
      <c r="U54" s="667"/>
      <c r="V54" s="730"/>
      <c r="W54" s="658"/>
    </row>
    <row r="55" spans="1:23" x14ac:dyDescent="0.25">
      <c r="A55" s="140">
        <v>47</v>
      </c>
      <c r="B55" s="115" t="s">
        <v>325</v>
      </c>
      <c r="C55" s="635"/>
      <c r="D55" s="711"/>
      <c r="E55" s="712"/>
      <c r="F55" s="557"/>
      <c r="G55" s="556"/>
      <c r="H55" s="713"/>
      <c r="I55" s="599"/>
      <c r="J55" s="599"/>
      <c r="K55" s="599"/>
      <c r="L55" s="599"/>
      <c r="M55" s="599"/>
      <c r="N55" s="714"/>
      <c r="O55" s="714"/>
      <c r="P55" s="557"/>
      <c r="Q55" s="556"/>
      <c r="R55" s="599"/>
      <c r="S55" s="599"/>
      <c r="T55" s="557"/>
      <c r="U55" s="667"/>
      <c r="V55" s="730"/>
      <c r="W55" s="658"/>
    </row>
    <row r="56" spans="1:23" x14ac:dyDescent="0.25">
      <c r="A56" s="140">
        <v>48</v>
      </c>
      <c r="B56" s="115" t="s">
        <v>326</v>
      </c>
      <c r="C56" s="635"/>
      <c r="D56" s="711"/>
      <c r="E56" s="712"/>
      <c r="F56" s="557"/>
      <c r="G56" s="556"/>
      <c r="H56" s="713"/>
      <c r="I56" s="599"/>
      <c r="J56" s="599"/>
      <c r="K56" s="599"/>
      <c r="L56" s="599"/>
      <c r="M56" s="599"/>
      <c r="N56" s="714"/>
      <c r="O56" s="714"/>
      <c r="P56" s="557"/>
      <c r="Q56" s="556"/>
      <c r="R56" s="599"/>
      <c r="S56" s="599"/>
      <c r="T56" s="557"/>
      <c r="U56" s="667"/>
      <c r="V56" s="730"/>
      <c r="W56" s="658"/>
    </row>
    <row r="57" spans="1:23" x14ac:dyDescent="0.25">
      <c r="A57" s="140">
        <v>49</v>
      </c>
      <c r="B57" s="115" t="s">
        <v>327</v>
      </c>
      <c r="C57" s="635"/>
      <c r="D57" s="711"/>
      <c r="E57" s="712"/>
      <c r="F57" s="557"/>
      <c r="G57" s="556"/>
      <c r="H57" s="713"/>
      <c r="I57" s="599"/>
      <c r="J57" s="599"/>
      <c r="K57" s="599"/>
      <c r="L57" s="599"/>
      <c r="M57" s="599"/>
      <c r="N57" s="714"/>
      <c r="O57" s="714"/>
      <c r="P57" s="557"/>
      <c r="Q57" s="556"/>
      <c r="R57" s="599"/>
      <c r="S57" s="599"/>
      <c r="T57" s="557"/>
      <c r="U57" s="667"/>
      <c r="V57" s="730"/>
      <c r="W57" s="658"/>
    </row>
    <row r="58" spans="1:23" x14ac:dyDescent="0.25">
      <c r="A58" s="140">
        <v>50</v>
      </c>
      <c r="B58" s="115" t="s">
        <v>328</v>
      </c>
      <c r="C58" s="635"/>
      <c r="D58" s="711"/>
      <c r="E58" s="712"/>
      <c r="F58" s="557"/>
      <c r="G58" s="556"/>
      <c r="H58" s="713"/>
      <c r="I58" s="599"/>
      <c r="J58" s="599"/>
      <c r="K58" s="599"/>
      <c r="L58" s="599"/>
      <c r="M58" s="599"/>
      <c r="N58" s="714"/>
      <c r="O58" s="714"/>
      <c r="P58" s="557"/>
      <c r="Q58" s="556"/>
      <c r="R58" s="599"/>
      <c r="S58" s="599"/>
      <c r="T58" s="557"/>
      <c r="U58" s="667"/>
      <c r="V58" s="730"/>
      <c r="W58" s="658"/>
    </row>
    <row r="59" spans="1:23" x14ac:dyDescent="0.25">
      <c r="A59" s="140">
        <v>51</v>
      </c>
      <c r="B59" s="115" t="s">
        <v>329</v>
      </c>
      <c r="C59" s="635"/>
      <c r="D59" s="711"/>
      <c r="E59" s="712"/>
      <c r="F59" s="557"/>
      <c r="G59" s="556"/>
      <c r="H59" s="713"/>
      <c r="I59" s="599"/>
      <c r="J59" s="599"/>
      <c r="K59" s="599"/>
      <c r="L59" s="599"/>
      <c r="M59" s="599"/>
      <c r="N59" s="714"/>
      <c r="O59" s="714"/>
      <c r="P59" s="557"/>
      <c r="Q59" s="556"/>
      <c r="R59" s="599"/>
      <c r="S59" s="599"/>
      <c r="T59" s="557"/>
      <c r="U59" s="667"/>
      <c r="V59" s="730"/>
      <c r="W59" s="658"/>
    </row>
    <row r="60" spans="1:23" x14ac:dyDescent="0.25">
      <c r="A60" s="140">
        <v>52</v>
      </c>
      <c r="B60" s="115" t="s">
        <v>330</v>
      </c>
      <c r="C60" s="635"/>
      <c r="D60" s="711"/>
      <c r="E60" s="712"/>
      <c r="F60" s="557"/>
      <c r="G60" s="556"/>
      <c r="H60" s="713"/>
      <c r="I60" s="599"/>
      <c r="J60" s="599"/>
      <c r="K60" s="599"/>
      <c r="L60" s="599"/>
      <c r="M60" s="599"/>
      <c r="N60" s="714"/>
      <c r="O60" s="714"/>
      <c r="P60" s="557"/>
      <c r="Q60" s="556"/>
      <c r="R60" s="599"/>
      <c r="S60" s="599"/>
      <c r="T60" s="557"/>
      <c r="U60" s="667"/>
      <c r="V60" s="730"/>
      <c r="W60" s="658"/>
    </row>
    <row r="61" spans="1:23" x14ac:dyDescent="0.25">
      <c r="A61" s="140">
        <v>53</v>
      </c>
      <c r="B61" s="115" t="s">
        <v>331</v>
      </c>
      <c r="C61" s="635"/>
      <c r="D61" s="711"/>
      <c r="E61" s="712"/>
      <c r="F61" s="557"/>
      <c r="G61" s="556"/>
      <c r="H61" s="713"/>
      <c r="I61" s="599"/>
      <c r="J61" s="599"/>
      <c r="K61" s="599"/>
      <c r="L61" s="599"/>
      <c r="M61" s="599"/>
      <c r="N61" s="714"/>
      <c r="O61" s="714"/>
      <c r="P61" s="557"/>
      <c r="Q61" s="556"/>
      <c r="R61" s="599"/>
      <c r="S61" s="599"/>
      <c r="T61" s="557"/>
      <c r="U61" s="667"/>
      <c r="V61" s="730"/>
      <c r="W61" s="658"/>
    </row>
    <row r="62" spans="1:23" x14ac:dyDescent="0.25">
      <c r="A62" s="140">
        <v>54</v>
      </c>
      <c r="B62" s="115" t="s">
        <v>332</v>
      </c>
      <c r="C62" s="635"/>
      <c r="D62" s="711"/>
      <c r="E62" s="712"/>
      <c r="F62" s="557"/>
      <c r="G62" s="556"/>
      <c r="H62" s="713"/>
      <c r="I62" s="599"/>
      <c r="J62" s="599"/>
      <c r="K62" s="599"/>
      <c r="L62" s="599"/>
      <c r="M62" s="599"/>
      <c r="N62" s="714"/>
      <c r="O62" s="714"/>
      <c r="P62" s="557"/>
      <c r="Q62" s="556"/>
      <c r="R62" s="599"/>
      <c r="S62" s="599"/>
      <c r="T62" s="557"/>
      <c r="U62" s="667"/>
      <c r="V62" s="730"/>
      <c r="W62" s="658"/>
    </row>
    <row r="63" spans="1:23" x14ac:dyDescent="0.25">
      <c r="A63" s="140">
        <v>55</v>
      </c>
      <c r="B63" s="115" t="s">
        <v>333</v>
      </c>
      <c r="C63" s="635"/>
      <c r="D63" s="711"/>
      <c r="E63" s="712"/>
      <c r="F63" s="557"/>
      <c r="G63" s="556"/>
      <c r="H63" s="713"/>
      <c r="I63" s="599"/>
      <c r="J63" s="599"/>
      <c r="K63" s="599"/>
      <c r="L63" s="599"/>
      <c r="M63" s="599"/>
      <c r="N63" s="714"/>
      <c r="O63" s="714"/>
      <c r="P63" s="557"/>
      <c r="Q63" s="556"/>
      <c r="R63" s="599"/>
      <c r="S63" s="599"/>
      <c r="T63" s="557"/>
      <c r="U63" s="667"/>
      <c r="V63" s="730"/>
      <c r="W63" s="658"/>
    </row>
    <row r="64" spans="1:23" x14ac:dyDescent="0.25">
      <c r="A64" s="140">
        <v>56</v>
      </c>
      <c r="B64" s="115" t="s">
        <v>334</v>
      </c>
      <c r="C64" s="635"/>
      <c r="D64" s="711"/>
      <c r="E64" s="712"/>
      <c r="F64" s="557"/>
      <c r="G64" s="556"/>
      <c r="H64" s="713"/>
      <c r="I64" s="599"/>
      <c r="J64" s="599"/>
      <c r="K64" s="599"/>
      <c r="L64" s="599"/>
      <c r="M64" s="599"/>
      <c r="N64" s="714"/>
      <c r="O64" s="714"/>
      <c r="P64" s="557"/>
      <c r="Q64" s="556"/>
      <c r="R64" s="599"/>
      <c r="S64" s="599"/>
      <c r="T64" s="557"/>
      <c r="U64" s="667"/>
      <c r="V64" s="730"/>
      <c r="W64" s="658"/>
    </row>
    <row r="65" spans="1:23" x14ac:dyDescent="0.25">
      <c r="A65" s="140">
        <v>57</v>
      </c>
      <c r="B65" s="115" t="s">
        <v>335</v>
      </c>
      <c r="C65" s="635"/>
      <c r="D65" s="711"/>
      <c r="E65" s="712"/>
      <c r="F65" s="557"/>
      <c r="G65" s="556"/>
      <c r="H65" s="713"/>
      <c r="I65" s="599"/>
      <c r="J65" s="599"/>
      <c r="K65" s="599"/>
      <c r="L65" s="599"/>
      <c r="M65" s="599"/>
      <c r="N65" s="714"/>
      <c r="O65" s="714"/>
      <c r="P65" s="557"/>
      <c r="Q65" s="556"/>
      <c r="R65" s="599"/>
      <c r="S65" s="599"/>
      <c r="T65" s="557"/>
      <c r="U65" s="667"/>
      <c r="V65" s="730"/>
      <c r="W65" s="658"/>
    </row>
    <row r="66" spans="1:23" x14ac:dyDescent="0.25">
      <c r="A66" s="140">
        <v>58</v>
      </c>
      <c r="B66" s="115" t="s">
        <v>336</v>
      </c>
      <c r="C66" s="635"/>
      <c r="D66" s="711"/>
      <c r="E66" s="712"/>
      <c r="F66" s="557"/>
      <c r="G66" s="556"/>
      <c r="H66" s="713"/>
      <c r="I66" s="599"/>
      <c r="J66" s="599"/>
      <c r="K66" s="599"/>
      <c r="L66" s="599"/>
      <c r="M66" s="599"/>
      <c r="N66" s="714"/>
      <c r="O66" s="714"/>
      <c r="P66" s="557"/>
      <c r="Q66" s="556"/>
      <c r="R66" s="599"/>
      <c r="S66" s="599"/>
      <c r="T66" s="557"/>
      <c r="U66" s="667"/>
      <c r="V66" s="730"/>
      <c r="W66" s="658"/>
    </row>
    <row r="67" spans="1:23" x14ac:dyDescent="0.25">
      <c r="A67" s="141">
        <v>59</v>
      </c>
      <c r="B67" s="236" t="s">
        <v>337</v>
      </c>
      <c r="C67" s="709"/>
      <c r="D67" s="715"/>
      <c r="E67" s="716"/>
      <c r="F67" s="559"/>
      <c r="G67" s="558"/>
      <c r="H67" s="717"/>
      <c r="I67" s="718"/>
      <c r="J67" s="718"/>
      <c r="K67" s="718"/>
      <c r="L67" s="718"/>
      <c r="M67" s="718"/>
      <c r="N67" s="719"/>
      <c r="O67" s="719"/>
      <c r="P67" s="559"/>
      <c r="Q67" s="558"/>
      <c r="R67" s="718"/>
      <c r="S67" s="718"/>
      <c r="T67" s="559"/>
      <c r="U67" s="668"/>
      <c r="V67" s="731"/>
      <c r="W67" s="732"/>
    </row>
    <row r="68" spans="1:23" x14ac:dyDescent="0.25">
      <c r="A68" s="210">
        <v>60</v>
      </c>
      <c r="B68" s="527" t="s">
        <v>338</v>
      </c>
      <c r="C68" s="710"/>
      <c r="D68" s="720"/>
      <c r="E68" s="721"/>
      <c r="F68" s="722"/>
      <c r="G68" s="723"/>
      <c r="H68" s="724"/>
      <c r="I68" s="725"/>
      <c r="J68" s="725"/>
      <c r="K68" s="725"/>
      <c r="L68" s="725"/>
      <c r="M68" s="725"/>
      <c r="N68" s="726"/>
      <c r="O68" s="726"/>
      <c r="P68" s="722"/>
      <c r="Q68" s="723"/>
      <c r="R68" s="725"/>
      <c r="S68" s="725"/>
      <c r="T68" s="722"/>
      <c r="U68" s="733"/>
      <c r="V68" s="734"/>
      <c r="W68" s="735"/>
    </row>
    <row r="69" spans="1:23" x14ac:dyDescent="0.25">
      <c r="A69" s="140">
        <v>61</v>
      </c>
      <c r="B69" s="115" t="s">
        <v>339</v>
      </c>
      <c r="C69" s="635"/>
      <c r="D69" s="711"/>
      <c r="E69" s="712"/>
      <c r="F69" s="557"/>
      <c r="G69" s="556"/>
      <c r="H69" s="713"/>
      <c r="I69" s="599"/>
      <c r="J69" s="599"/>
      <c r="K69" s="599"/>
      <c r="L69" s="599"/>
      <c r="M69" s="599"/>
      <c r="N69" s="714"/>
      <c r="O69" s="714"/>
      <c r="P69" s="557"/>
      <c r="Q69" s="556"/>
      <c r="R69" s="599"/>
      <c r="S69" s="599"/>
      <c r="T69" s="557"/>
      <c r="U69" s="667"/>
      <c r="V69" s="730"/>
      <c r="W69" s="658"/>
    </row>
    <row r="70" spans="1:23" x14ac:dyDescent="0.25">
      <c r="A70" s="140">
        <v>62</v>
      </c>
      <c r="B70" s="115" t="s">
        <v>340</v>
      </c>
      <c r="C70" s="635"/>
      <c r="D70" s="711"/>
      <c r="E70" s="712"/>
      <c r="F70" s="557"/>
      <c r="G70" s="556"/>
      <c r="H70" s="713"/>
      <c r="I70" s="599"/>
      <c r="J70" s="599"/>
      <c r="K70" s="599"/>
      <c r="L70" s="599"/>
      <c r="M70" s="599"/>
      <c r="N70" s="714"/>
      <c r="O70" s="714"/>
      <c r="P70" s="557"/>
      <c r="Q70" s="556"/>
      <c r="R70" s="599"/>
      <c r="S70" s="599"/>
      <c r="T70" s="557"/>
      <c r="U70" s="667"/>
      <c r="V70" s="730"/>
      <c r="W70" s="658"/>
    </row>
    <row r="71" spans="1:23" x14ac:dyDescent="0.25">
      <c r="A71" s="140">
        <v>63</v>
      </c>
      <c r="B71" s="115" t="s">
        <v>341</v>
      </c>
      <c r="C71" s="635"/>
      <c r="D71" s="711"/>
      <c r="E71" s="712"/>
      <c r="F71" s="557"/>
      <c r="G71" s="556"/>
      <c r="H71" s="713"/>
      <c r="I71" s="599"/>
      <c r="J71" s="599"/>
      <c r="K71" s="599"/>
      <c r="L71" s="599"/>
      <c r="M71" s="599"/>
      <c r="N71" s="714"/>
      <c r="O71" s="714"/>
      <c r="P71" s="557"/>
      <c r="Q71" s="556"/>
      <c r="R71" s="599"/>
      <c r="S71" s="599"/>
      <c r="T71" s="557"/>
      <c r="U71" s="667"/>
      <c r="V71" s="730"/>
      <c r="W71" s="658"/>
    </row>
    <row r="72" spans="1:23" x14ac:dyDescent="0.25">
      <c r="A72" s="140">
        <v>64</v>
      </c>
      <c r="B72" s="115" t="s">
        <v>342</v>
      </c>
      <c r="C72" s="635"/>
      <c r="D72" s="711"/>
      <c r="E72" s="712"/>
      <c r="F72" s="557"/>
      <c r="G72" s="556"/>
      <c r="H72" s="713"/>
      <c r="I72" s="599"/>
      <c r="J72" s="599"/>
      <c r="K72" s="599"/>
      <c r="L72" s="599"/>
      <c r="M72" s="599"/>
      <c r="N72" s="714"/>
      <c r="O72" s="714"/>
      <c r="P72" s="557"/>
      <c r="Q72" s="556"/>
      <c r="R72" s="599"/>
      <c r="S72" s="599"/>
      <c r="T72" s="557"/>
      <c r="U72" s="667"/>
      <c r="V72" s="730"/>
      <c r="W72" s="658"/>
    </row>
    <row r="73" spans="1:23" x14ac:dyDescent="0.25">
      <c r="A73" s="140">
        <v>65</v>
      </c>
      <c r="B73" s="115" t="s">
        <v>343</v>
      </c>
      <c r="C73" s="635"/>
      <c r="D73" s="711"/>
      <c r="E73" s="712"/>
      <c r="F73" s="557"/>
      <c r="G73" s="556"/>
      <c r="H73" s="713"/>
      <c r="I73" s="599"/>
      <c r="J73" s="599"/>
      <c r="K73" s="599"/>
      <c r="L73" s="599"/>
      <c r="M73" s="599"/>
      <c r="N73" s="714"/>
      <c r="O73" s="714"/>
      <c r="P73" s="557"/>
      <c r="Q73" s="556"/>
      <c r="R73" s="599"/>
      <c r="S73" s="599"/>
      <c r="T73" s="557"/>
      <c r="U73" s="667"/>
      <c r="V73" s="730"/>
      <c r="W73" s="658"/>
    </row>
    <row r="74" spans="1:23" x14ac:dyDescent="0.25">
      <c r="A74" s="140">
        <v>66</v>
      </c>
      <c r="B74" s="115" t="s">
        <v>344</v>
      </c>
      <c r="C74" s="635"/>
      <c r="D74" s="711"/>
      <c r="E74" s="712"/>
      <c r="F74" s="557"/>
      <c r="G74" s="556"/>
      <c r="H74" s="713"/>
      <c r="I74" s="599"/>
      <c r="J74" s="599"/>
      <c r="K74" s="599"/>
      <c r="L74" s="599"/>
      <c r="M74" s="599"/>
      <c r="N74" s="714"/>
      <c r="O74" s="714"/>
      <c r="P74" s="557"/>
      <c r="Q74" s="556"/>
      <c r="R74" s="599"/>
      <c r="S74" s="599"/>
      <c r="T74" s="557"/>
      <c r="U74" s="667"/>
      <c r="V74" s="730"/>
      <c r="W74" s="658"/>
    </row>
    <row r="75" spans="1:23" x14ac:dyDescent="0.25">
      <c r="A75" s="140">
        <v>67</v>
      </c>
      <c r="B75" s="115" t="s">
        <v>345</v>
      </c>
      <c r="C75" s="635"/>
      <c r="D75" s="711"/>
      <c r="E75" s="712"/>
      <c r="F75" s="557"/>
      <c r="G75" s="556"/>
      <c r="H75" s="713"/>
      <c r="I75" s="599"/>
      <c r="J75" s="599"/>
      <c r="K75" s="599"/>
      <c r="L75" s="599"/>
      <c r="M75" s="599"/>
      <c r="N75" s="714"/>
      <c r="O75" s="714"/>
      <c r="P75" s="557"/>
      <c r="Q75" s="556"/>
      <c r="R75" s="599"/>
      <c r="S75" s="599"/>
      <c r="T75" s="557"/>
      <c r="U75" s="667"/>
      <c r="V75" s="730"/>
      <c r="W75" s="658"/>
    </row>
    <row r="76" spans="1:23" x14ac:dyDescent="0.25">
      <c r="A76" s="140">
        <v>68</v>
      </c>
      <c r="B76" s="115" t="s">
        <v>346</v>
      </c>
      <c r="C76" s="635"/>
      <c r="D76" s="711"/>
      <c r="E76" s="712"/>
      <c r="F76" s="557"/>
      <c r="G76" s="556"/>
      <c r="H76" s="713"/>
      <c r="I76" s="599"/>
      <c r="J76" s="599"/>
      <c r="K76" s="599"/>
      <c r="L76" s="599"/>
      <c r="M76" s="599"/>
      <c r="N76" s="714"/>
      <c r="O76" s="714"/>
      <c r="P76" s="557"/>
      <c r="Q76" s="556"/>
      <c r="R76" s="599"/>
      <c r="S76" s="599"/>
      <c r="T76" s="557"/>
      <c r="U76" s="667"/>
      <c r="V76" s="730"/>
      <c r="W76" s="658"/>
    </row>
    <row r="77" spans="1:23" x14ac:dyDescent="0.25">
      <c r="A77" s="140">
        <v>69</v>
      </c>
      <c r="B77" s="115" t="s">
        <v>347</v>
      </c>
      <c r="C77" s="635"/>
      <c r="D77" s="711"/>
      <c r="E77" s="712"/>
      <c r="F77" s="557"/>
      <c r="G77" s="556"/>
      <c r="H77" s="713"/>
      <c r="I77" s="599"/>
      <c r="J77" s="599"/>
      <c r="K77" s="599"/>
      <c r="L77" s="599"/>
      <c r="M77" s="599"/>
      <c r="N77" s="714"/>
      <c r="O77" s="714"/>
      <c r="P77" s="557"/>
      <c r="Q77" s="556"/>
      <c r="R77" s="599"/>
      <c r="S77" s="599"/>
      <c r="T77" s="557"/>
      <c r="U77" s="667"/>
      <c r="V77" s="730"/>
      <c r="W77" s="658"/>
    </row>
    <row r="78" spans="1:23" x14ac:dyDescent="0.25">
      <c r="A78" s="140">
        <v>70</v>
      </c>
      <c r="B78" s="115" t="s">
        <v>348</v>
      </c>
      <c r="C78" s="635"/>
      <c r="D78" s="711"/>
      <c r="E78" s="712"/>
      <c r="F78" s="557"/>
      <c r="G78" s="556"/>
      <c r="H78" s="713"/>
      <c r="I78" s="599"/>
      <c r="J78" s="599"/>
      <c r="K78" s="599"/>
      <c r="L78" s="599"/>
      <c r="M78" s="599"/>
      <c r="N78" s="714"/>
      <c r="O78" s="714"/>
      <c r="P78" s="557"/>
      <c r="Q78" s="556"/>
      <c r="R78" s="599"/>
      <c r="S78" s="599"/>
      <c r="T78" s="557"/>
      <c r="U78" s="667"/>
      <c r="V78" s="730"/>
      <c r="W78" s="658"/>
    </row>
    <row r="79" spans="1:23" x14ac:dyDescent="0.25">
      <c r="A79" s="140">
        <v>71</v>
      </c>
      <c r="B79" s="115" t="s">
        <v>349</v>
      </c>
      <c r="C79" s="635"/>
      <c r="D79" s="711"/>
      <c r="E79" s="712"/>
      <c r="F79" s="557"/>
      <c r="G79" s="556"/>
      <c r="H79" s="713"/>
      <c r="I79" s="599"/>
      <c r="J79" s="599"/>
      <c r="K79" s="599"/>
      <c r="L79" s="599"/>
      <c r="M79" s="599"/>
      <c r="N79" s="714"/>
      <c r="O79" s="714"/>
      <c r="P79" s="557"/>
      <c r="Q79" s="556"/>
      <c r="R79" s="599"/>
      <c r="S79" s="599"/>
      <c r="T79" s="557"/>
      <c r="U79" s="667"/>
      <c r="V79" s="730"/>
      <c r="W79" s="658"/>
    </row>
    <row r="80" spans="1:23" x14ac:dyDescent="0.25">
      <c r="A80" s="140">
        <v>72</v>
      </c>
      <c r="B80" s="115" t="s">
        <v>350</v>
      </c>
      <c r="C80" s="635"/>
      <c r="D80" s="711"/>
      <c r="E80" s="712"/>
      <c r="F80" s="557"/>
      <c r="G80" s="556"/>
      <c r="H80" s="713"/>
      <c r="I80" s="599"/>
      <c r="J80" s="599"/>
      <c r="K80" s="599"/>
      <c r="L80" s="599"/>
      <c r="M80" s="599"/>
      <c r="N80" s="714"/>
      <c r="O80" s="714"/>
      <c r="P80" s="557"/>
      <c r="Q80" s="556"/>
      <c r="R80" s="599"/>
      <c r="S80" s="599"/>
      <c r="T80" s="557"/>
      <c r="U80" s="667"/>
      <c r="V80" s="730"/>
      <c r="W80" s="658"/>
    </row>
    <row r="81" spans="1:23" x14ac:dyDescent="0.25">
      <c r="A81" s="140">
        <v>73</v>
      </c>
      <c r="B81" s="115" t="s">
        <v>351</v>
      </c>
      <c r="C81" s="635"/>
      <c r="D81" s="711"/>
      <c r="E81" s="712"/>
      <c r="F81" s="557"/>
      <c r="G81" s="556"/>
      <c r="H81" s="713"/>
      <c r="I81" s="599"/>
      <c r="J81" s="599"/>
      <c r="K81" s="599"/>
      <c r="L81" s="599"/>
      <c r="M81" s="599"/>
      <c r="N81" s="714"/>
      <c r="O81" s="714"/>
      <c r="P81" s="557"/>
      <c r="Q81" s="556"/>
      <c r="R81" s="599"/>
      <c r="S81" s="599"/>
      <c r="T81" s="557"/>
      <c r="U81" s="667"/>
      <c r="V81" s="730"/>
      <c r="W81" s="658"/>
    </row>
    <row r="82" spans="1:23" x14ac:dyDescent="0.25">
      <c r="A82" s="140">
        <v>74</v>
      </c>
      <c r="B82" s="115" t="s">
        <v>352</v>
      </c>
      <c r="C82" s="635"/>
      <c r="D82" s="711"/>
      <c r="E82" s="712"/>
      <c r="F82" s="557"/>
      <c r="G82" s="556"/>
      <c r="H82" s="713"/>
      <c r="I82" s="599"/>
      <c r="J82" s="599"/>
      <c r="K82" s="599"/>
      <c r="L82" s="599"/>
      <c r="M82" s="599"/>
      <c r="N82" s="714"/>
      <c r="O82" s="714"/>
      <c r="P82" s="557"/>
      <c r="Q82" s="556"/>
      <c r="R82" s="599"/>
      <c r="S82" s="599"/>
      <c r="T82" s="557"/>
      <c r="U82" s="667"/>
      <c r="V82" s="730"/>
      <c r="W82" s="658"/>
    </row>
    <row r="83" spans="1:23" x14ac:dyDescent="0.25">
      <c r="A83" s="140">
        <v>75</v>
      </c>
      <c r="B83" s="115" t="s">
        <v>353</v>
      </c>
      <c r="C83" s="635"/>
      <c r="D83" s="711"/>
      <c r="E83" s="712"/>
      <c r="F83" s="557"/>
      <c r="G83" s="556"/>
      <c r="H83" s="713"/>
      <c r="I83" s="599"/>
      <c r="J83" s="599"/>
      <c r="K83" s="599"/>
      <c r="L83" s="599"/>
      <c r="M83" s="599"/>
      <c r="N83" s="714"/>
      <c r="O83" s="714"/>
      <c r="P83" s="557"/>
      <c r="Q83" s="556"/>
      <c r="R83" s="599"/>
      <c r="S83" s="599"/>
      <c r="T83" s="557"/>
      <c r="U83" s="667"/>
      <c r="V83" s="730"/>
      <c r="W83" s="658"/>
    </row>
    <row r="84" spans="1:23" x14ac:dyDescent="0.25">
      <c r="A84" s="140">
        <v>76</v>
      </c>
      <c r="B84" s="115" t="s">
        <v>354</v>
      </c>
      <c r="C84" s="635"/>
      <c r="D84" s="711"/>
      <c r="E84" s="712"/>
      <c r="F84" s="557"/>
      <c r="G84" s="556"/>
      <c r="H84" s="713"/>
      <c r="I84" s="599"/>
      <c r="J84" s="599"/>
      <c r="K84" s="599"/>
      <c r="L84" s="599"/>
      <c r="M84" s="599"/>
      <c r="N84" s="714"/>
      <c r="O84" s="714"/>
      <c r="P84" s="557"/>
      <c r="Q84" s="556"/>
      <c r="R84" s="599"/>
      <c r="S84" s="599"/>
      <c r="T84" s="557"/>
      <c r="U84" s="667"/>
      <c r="V84" s="730"/>
      <c r="W84" s="658"/>
    </row>
    <row r="85" spans="1:23" x14ac:dyDescent="0.25">
      <c r="A85" s="140">
        <v>77</v>
      </c>
      <c r="B85" s="115" t="s">
        <v>355</v>
      </c>
      <c r="C85" s="635"/>
      <c r="D85" s="711"/>
      <c r="E85" s="712"/>
      <c r="F85" s="557"/>
      <c r="G85" s="556"/>
      <c r="H85" s="713"/>
      <c r="I85" s="599"/>
      <c r="J85" s="599"/>
      <c r="K85" s="599"/>
      <c r="L85" s="599"/>
      <c r="M85" s="599"/>
      <c r="N85" s="714"/>
      <c r="O85" s="714"/>
      <c r="P85" s="557"/>
      <c r="Q85" s="556"/>
      <c r="R85" s="599"/>
      <c r="S85" s="599"/>
      <c r="T85" s="557"/>
      <c r="U85" s="667"/>
      <c r="V85" s="730"/>
      <c r="W85" s="658"/>
    </row>
    <row r="86" spans="1:23" x14ac:dyDescent="0.25">
      <c r="A86" s="140">
        <v>78</v>
      </c>
      <c r="B86" s="115" t="s">
        <v>356</v>
      </c>
      <c r="C86" s="635"/>
      <c r="D86" s="711"/>
      <c r="E86" s="712"/>
      <c r="F86" s="557"/>
      <c r="G86" s="556"/>
      <c r="H86" s="713"/>
      <c r="I86" s="599"/>
      <c r="J86" s="599"/>
      <c r="K86" s="599"/>
      <c r="L86" s="599"/>
      <c r="M86" s="599"/>
      <c r="N86" s="714"/>
      <c r="O86" s="714"/>
      <c r="P86" s="557"/>
      <c r="Q86" s="556"/>
      <c r="R86" s="599"/>
      <c r="S86" s="599"/>
      <c r="T86" s="557"/>
      <c r="U86" s="667"/>
      <c r="V86" s="730"/>
      <c r="W86" s="658"/>
    </row>
    <row r="87" spans="1:23" x14ac:dyDescent="0.25">
      <c r="A87" s="140">
        <v>79</v>
      </c>
      <c r="B87" s="115" t="s">
        <v>357</v>
      </c>
      <c r="C87" s="635"/>
      <c r="D87" s="711"/>
      <c r="E87" s="712"/>
      <c r="F87" s="557"/>
      <c r="G87" s="556"/>
      <c r="H87" s="713"/>
      <c r="I87" s="599"/>
      <c r="J87" s="599"/>
      <c r="K87" s="599"/>
      <c r="L87" s="599"/>
      <c r="M87" s="599"/>
      <c r="N87" s="714"/>
      <c r="O87" s="714"/>
      <c r="P87" s="557"/>
      <c r="Q87" s="556"/>
      <c r="R87" s="599"/>
      <c r="S87" s="599"/>
      <c r="T87" s="557"/>
      <c r="U87" s="667"/>
      <c r="V87" s="730"/>
      <c r="W87" s="658"/>
    </row>
    <row r="88" spans="1:23" x14ac:dyDescent="0.25">
      <c r="A88" s="140">
        <v>80</v>
      </c>
      <c r="B88" s="115" t="s">
        <v>358</v>
      </c>
      <c r="C88" s="635"/>
      <c r="D88" s="711"/>
      <c r="E88" s="712"/>
      <c r="F88" s="557"/>
      <c r="G88" s="556"/>
      <c r="H88" s="713"/>
      <c r="I88" s="599"/>
      <c r="J88" s="599"/>
      <c r="K88" s="599"/>
      <c r="L88" s="599"/>
      <c r="M88" s="599"/>
      <c r="N88" s="714"/>
      <c r="O88" s="714"/>
      <c r="P88" s="557"/>
      <c r="Q88" s="556"/>
      <c r="R88" s="599"/>
      <c r="S88" s="599"/>
      <c r="T88" s="557"/>
      <c r="U88" s="667"/>
      <c r="V88" s="730"/>
      <c r="W88" s="658"/>
    </row>
    <row r="89" spans="1:23" x14ac:dyDescent="0.25">
      <c r="A89" s="140">
        <v>81</v>
      </c>
      <c r="B89" s="115" t="s">
        <v>359</v>
      </c>
      <c r="C89" s="635"/>
      <c r="D89" s="711"/>
      <c r="E89" s="712"/>
      <c r="F89" s="557"/>
      <c r="G89" s="556"/>
      <c r="H89" s="713"/>
      <c r="I89" s="599"/>
      <c r="J89" s="599"/>
      <c r="K89" s="599"/>
      <c r="L89" s="599"/>
      <c r="M89" s="599"/>
      <c r="N89" s="714"/>
      <c r="O89" s="714"/>
      <c r="P89" s="557"/>
      <c r="Q89" s="556"/>
      <c r="R89" s="599"/>
      <c r="S89" s="599"/>
      <c r="T89" s="557"/>
      <c r="U89" s="667"/>
      <c r="V89" s="730"/>
      <c r="W89" s="658"/>
    </row>
    <row r="90" spans="1:23" x14ac:dyDescent="0.25">
      <c r="A90" s="140">
        <v>82</v>
      </c>
      <c r="B90" s="115" t="s">
        <v>360</v>
      </c>
      <c r="C90" s="635"/>
      <c r="D90" s="711"/>
      <c r="E90" s="712"/>
      <c r="F90" s="557"/>
      <c r="G90" s="556"/>
      <c r="H90" s="713"/>
      <c r="I90" s="599"/>
      <c r="J90" s="599"/>
      <c r="K90" s="599"/>
      <c r="L90" s="599"/>
      <c r="M90" s="599"/>
      <c r="N90" s="714"/>
      <c r="O90" s="714"/>
      <c r="P90" s="557"/>
      <c r="Q90" s="556"/>
      <c r="R90" s="599"/>
      <c r="S90" s="599"/>
      <c r="T90" s="557"/>
      <c r="U90" s="667"/>
      <c r="V90" s="730"/>
      <c r="W90" s="658"/>
    </row>
    <row r="91" spans="1:23" x14ac:dyDescent="0.25">
      <c r="A91" s="140">
        <v>83</v>
      </c>
      <c r="B91" s="115" t="s">
        <v>361</v>
      </c>
      <c r="C91" s="635"/>
      <c r="D91" s="711"/>
      <c r="E91" s="712"/>
      <c r="F91" s="557"/>
      <c r="G91" s="556"/>
      <c r="H91" s="713"/>
      <c r="I91" s="599"/>
      <c r="J91" s="599"/>
      <c r="K91" s="599"/>
      <c r="L91" s="599"/>
      <c r="M91" s="599"/>
      <c r="N91" s="714"/>
      <c r="O91" s="714"/>
      <c r="P91" s="557"/>
      <c r="Q91" s="556"/>
      <c r="R91" s="599"/>
      <c r="S91" s="599"/>
      <c r="T91" s="557"/>
      <c r="U91" s="667"/>
      <c r="V91" s="730"/>
      <c r="W91" s="658"/>
    </row>
    <row r="92" spans="1:23" x14ac:dyDescent="0.25">
      <c r="A92" s="140">
        <v>84</v>
      </c>
      <c r="B92" s="115" t="s">
        <v>362</v>
      </c>
      <c r="C92" s="635"/>
      <c r="D92" s="711"/>
      <c r="E92" s="712"/>
      <c r="F92" s="557"/>
      <c r="G92" s="556"/>
      <c r="H92" s="713"/>
      <c r="I92" s="599"/>
      <c r="J92" s="599"/>
      <c r="K92" s="599"/>
      <c r="L92" s="599"/>
      <c r="M92" s="599"/>
      <c r="N92" s="714"/>
      <c r="O92" s="714"/>
      <c r="P92" s="557"/>
      <c r="Q92" s="556"/>
      <c r="R92" s="599"/>
      <c r="S92" s="599"/>
      <c r="T92" s="557"/>
      <c r="U92" s="667"/>
      <c r="V92" s="730"/>
      <c r="W92" s="658"/>
    </row>
    <row r="93" spans="1:23" x14ac:dyDescent="0.25">
      <c r="A93" s="140">
        <v>85</v>
      </c>
      <c r="B93" s="115" t="s">
        <v>363</v>
      </c>
      <c r="C93" s="635"/>
      <c r="D93" s="711"/>
      <c r="E93" s="712"/>
      <c r="F93" s="557"/>
      <c r="G93" s="556"/>
      <c r="H93" s="713"/>
      <c r="I93" s="599"/>
      <c r="J93" s="599"/>
      <c r="K93" s="599"/>
      <c r="L93" s="599"/>
      <c r="M93" s="599"/>
      <c r="N93" s="714"/>
      <c r="O93" s="714"/>
      <c r="P93" s="557"/>
      <c r="Q93" s="556"/>
      <c r="R93" s="599"/>
      <c r="S93" s="599"/>
      <c r="T93" s="557"/>
      <c r="U93" s="667"/>
      <c r="V93" s="730"/>
      <c r="W93" s="658"/>
    </row>
    <row r="94" spans="1:23" x14ac:dyDescent="0.25">
      <c r="A94" s="140">
        <v>86</v>
      </c>
      <c r="B94" s="115" t="s">
        <v>364</v>
      </c>
      <c r="C94" s="635"/>
      <c r="D94" s="711"/>
      <c r="E94" s="712"/>
      <c r="F94" s="557"/>
      <c r="G94" s="556"/>
      <c r="H94" s="713"/>
      <c r="I94" s="599"/>
      <c r="J94" s="599"/>
      <c r="K94" s="599"/>
      <c r="L94" s="599"/>
      <c r="M94" s="599"/>
      <c r="N94" s="714"/>
      <c r="O94" s="714"/>
      <c r="P94" s="557"/>
      <c r="Q94" s="556"/>
      <c r="R94" s="599"/>
      <c r="S94" s="599"/>
      <c r="T94" s="557"/>
      <c r="U94" s="667"/>
      <c r="V94" s="730"/>
      <c r="W94" s="658"/>
    </row>
    <row r="95" spans="1:23" x14ac:dyDescent="0.25">
      <c r="A95" s="140">
        <v>87</v>
      </c>
      <c r="B95" s="115" t="s">
        <v>365</v>
      </c>
      <c r="C95" s="635"/>
      <c r="D95" s="711"/>
      <c r="E95" s="712"/>
      <c r="F95" s="557"/>
      <c r="G95" s="556"/>
      <c r="H95" s="713"/>
      <c r="I95" s="599"/>
      <c r="J95" s="599"/>
      <c r="K95" s="599"/>
      <c r="L95" s="599"/>
      <c r="M95" s="599"/>
      <c r="N95" s="714"/>
      <c r="O95" s="714"/>
      <c r="P95" s="557"/>
      <c r="Q95" s="556"/>
      <c r="R95" s="599"/>
      <c r="S95" s="599"/>
      <c r="T95" s="557"/>
      <c r="U95" s="667"/>
      <c r="V95" s="730"/>
      <c r="W95" s="658"/>
    </row>
    <row r="96" spans="1:23" x14ac:dyDescent="0.25">
      <c r="A96" s="140">
        <v>88</v>
      </c>
      <c r="B96" s="115" t="s">
        <v>366</v>
      </c>
      <c r="C96" s="635"/>
      <c r="D96" s="711"/>
      <c r="E96" s="712"/>
      <c r="F96" s="557"/>
      <c r="G96" s="556"/>
      <c r="H96" s="713"/>
      <c r="I96" s="599"/>
      <c r="J96" s="599"/>
      <c r="K96" s="599"/>
      <c r="L96" s="599"/>
      <c r="M96" s="599"/>
      <c r="N96" s="714"/>
      <c r="O96" s="714"/>
      <c r="P96" s="557"/>
      <c r="Q96" s="556"/>
      <c r="R96" s="599"/>
      <c r="S96" s="599"/>
      <c r="T96" s="557"/>
      <c r="U96" s="667"/>
      <c r="V96" s="730"/>
      <c r="W96" s="658"/>
    </row>
    <row r="97" spans="1:23" x14ac:dyDescent="0.25">
      <c r="A97" s="141">
        <v>89</v>
      </c>
      <c r="B97" s="236" t="s">
        <v>367</v>
      </c>
      <c r="C97" s="709"/>
      <c r="D97" s="715"/>
      <c r="E97" s="716"/>
      <c r="F97" s="559"/>
      <c r="G97" s="558"/>
      <c r="H97" s="717"/>
      <c r="I97" s="718"/>
      <c r="J97" s="718"/>
      <c r="K97" s="718"/>
      <c r="L97" s="718"/>
      <c r="M97" s="718"/>
      <c r="N97" s="719"/>
      <c r="O97" s="719"/>
      <c r="P97" s="559"/>
      <c r="Q97" s="558"/>
      <c r="R97" s="718"/>
      <c r="S97" s="718"/>
      <c r="T97" s="559"/>
      <c r="U97" s="668"/>
      <c r="V97" s="731"/>
      <c r="W97" s="732"/>
    </row>
    <row r="98" spans="1:23" x14ac:dyDescent="0.25">
      <c r="A98" s="210">
        <v>90</v>
      </c>
      <c r="B98" s="527" t="s">
        <v>368</v>
      </c>
      <c r="C98" s="710"/>
      <c r="D98" s="720"/>
      <c r="E98" s="721"/>
      <c r="F98" s="722"/>
      <c r="G98" s="723"/>
      <c r="H98" s="724"/>
      <c r="I98" s="725"/>
      <c r="J98" s="725"/>
      <c r="K98" s="725"/>
      <c r="L98" s="725"/>
      <c r="M98" s="725"/>
      <c r="N98" s="726"/>
      <c r="O98" s="726"/>
      <c r="P98" s="722"/>
      <c r="Q98" s="723"/>
      <c r="R98" s="725"/>
      <c r="S98" s="725"/>
      <c r="T98" s="722"/>
      <c r="U98" s="733"/>
      <c r="V98" s="734"/>
      <c r="W98" s="735"/>
    </row>
    <row r="99" spans="1:23" x14ac:dyDescent="0.25">
      <c r="A99" s="140">
        <v>91</v>
      </c>
      <c r="B99" s="115" t="s">
        <v>369</v>
      </c>
      <c r="C99" s="635"/>
      <c r="D99" s="711"/>
      <c r="E99" s="712"/>
      <c r="F99" s="557"/>
      <c r="G99" s="556"/>
      <c r="H99" s="713"/>
      <c r="I99" s="599"/>
      <c r="J99" s="599"/>
      <c r="K99" s="599"/>
      <c r="L99" s="599"/>
      <c r="M99" s="599"/>
      <c r="N99" s="714"/>
      <c r="O99" s="714"/>
      <c r="P99" s="557"/>
      <c r="Q99" s="556"/>
      <c r="R99" s="599"/>
      <c r="S99" s="599"/>
      <c r="T99" s="557"/>
      <c r="U99" s="667"/>
      <c r="V99" s="730"/>
      <c r="W99" s="658"/>
    </row>
    <row r="100" spans="1:23" x14ac:dyDescent="0.25">
      <c r="A100" s="140">
        <v>92</v>
      </c>
      <c r="B100" s="115" t="s">
        <v>370</v>
      </c>
      <c r="C100" s="635"/>
      <c r="D100" s="711"/>
      <c r="E100" s="712"/>
      <c r="F100" s="557"/>
      <c r="G100" s="556"/>
      <c r="H100" s="713"/>
      <c r="I100" s="599"/>
      <c r="J100" s="599"/>
      <c r="K100" s="599"/>
      <c r="L100" s="599"/>
      <c r="M100" s="599"/>
      <c r="N100" s="714"/>
      <c r="O100" s="714"/>
      <c r="P100" s="557"/>
      <c r="Q100" s="556"/>
      <c r="R100" s="599"/>
      <c r="S100" s="599"/>
      <c r="T100" s="557"/>
      <c r="U100" s="667"/>
      <c r="V100" s="730"/>
      <c r="W100" s="658"/>
    </row>
    <row r="101" spans="1:23" x14ac:dyDescent="0.25">
      <c r="A101" s="140">
        <v>93</v>
      </c>
      <c r="B101" s="115" t="s">
        <v>371</v>
      </c>
      <c r="C101" s="635"/>
      <c r="D101" s="711"/>
      <c r="E101" s="712"/>
      <c r="F101" s="557"/>
      <c r="G101" s="556"/>
      <c r="H101" s="713"/>
      <c r="I101" s="599"/>
      <c r="J101" s="599"/>
      <c r="K101" s="599"/>
      <c r="L101" s="599"/>
      <c r="M101" s="599"/>
      <c r="N101" s="714"/>
      <c r="O101" s="714"/>
      <c r="P101" s="557"/>
      <c r="Q101" s="556"/>
      <c r="R101" s="599"/>
      <c r="S101" s="599"/>
      <c r="T101" s="557"/>
      <c r="U101" s="667"/>
      <c r="V101" s="730"/>
      <c r="W101" s="658"/>
    </row>
    <row r="102" spans="1:23" x14ac:dyDescent="0.25">
      <c r="A102" s="140">
        <v>94</v>
      </c>
      <c r="B102" s="115" t="s">
        <v>372</v>
      </c>
      <c r="C102" s="635"/>
      <c r="D102" s="711"/>
      <c r="E102" s="712"/>
      <c r="F102" s="557"/>
      <c r="G102" s="556"/>
      <c r="H102" s="713"/>
      <c r="I102" s="599"/>
      <c r="J102" s="599"/>
      <c r="K102" s="599"/>
      <c r="L102" s="599"/>
      <c r="M102" s="599"/>
      <c r="N102" s="714"/>
      <c r="O102" s="714"/>
      <c r="P102" s="557"/>
      <c r="Q102" s="556"/>
      <c r="R102" s="599"/>
      <c r="S102" s="599"/>
      <c r="T102" s="557"/>
      <c r="U102" s="667"/>
      <c r="V102" s="730"/>
      <c r="W102" s="658"/>
    </row>
    <row r="103" spans="1:23" x14ac:dyDescent="0.25">
      <c r="A103" s="140">
        <v>95</v>
      </c>
      <c r="B103" s="115" t="s">
        <v>373</v>
      </c>
      <c r="C103" s="635"/>
      <c r="D103" s="711"/>
      <c r="E103" s="712"/>
      <c r="F103" s="557"/>
      <c r="G103" s="556"/>
      <c r="H103" s="713"/>
      <c r="I103" s="599"/>
      <c r="J103" s="599"/>
      <c r="K103" s="599"/>
      <c r="L103" s="599"/>
      <c r="M103" s="599"/>
      <c r="N103" s="714"/>
      <c r="O103" s="714"/>
      <c r="P103" s="557"/>
      <c r="Q103" s="556"/>
      <c r="R103" s="599"/>
      <c r="S103" s="599"/>
      <c r="T103" s="557"/>
      <c r="U103" s="667"/>
      <c r="V103" s="730"/>
      <c r="W103" s="658"/>
    </row>
    <row r="104" spans="1:23" x14ac:dyDescent="0.25">
      <c r="A104" s="140">
        <v>96</v>
      </c>
      <c r="B104" s="115" t="s">
        <v>374</v>
      </c>
      <c r="C104" s="635"/>
      <c r="D104" s="711"/>
      <c r="E104" s="712"/>
      <c r="F104" s="557"/>
      <c r="G104" s="556"/>
      <c r="H104" s="713"/>
      <c r="I104" s="599"/>
      <c r="J104" s="599"/>
      <c r="K104" s="599"/>
      <c r="L104" s="599"/>
      <c r="M104" s="599"/>
      <c r="N104" s="714"/>
      <c r="O104" s="714"/>
      <c r="P104" s="557"/>
      <c r="Q104" s="556"/>
      <c r="R104" s="599"/>
      <c r="S104" s="599"/>
      <c r="T104" s="557"/>
      <c r="U104" s="667"/>
      <c r="V104" s="730"/>
      <c r="W104" s="658"/>
    </row>
    <row r="105" spans="1:23" x14ac:dyDescent="0.25">
      <c r="A105" s="140">
        <v>97</v>
      </c>
      <c r="B105" s="115" t="s">
        <v>375</v>
      </c>
      <c r="C105" s="635"/>
      <c r="D105" s="711"/>
      <c r="E105" s="712"/>
      <c r="F105" s="557"/>
      <c r="G105" s="556"/>
      <c r="H105" s="713"/>
      <c r="I105" s="599"/>
      <c r="J105" s="599"/>
      <c r="K105" s="599"/>
      <c r="L105" s="599"/>
      <c r="M105" s="599"/>
      <c r="N105" s="714"/>
      <c r="O105" s="714"/>
      <c r="P105" s="557"/>
      <c r="Q105" s="556"/>
      <c r="R105" s="599"/>
      <c r="S105" s="599"/>
      <c r="T105" s="557"/>
      <c r="U105" s="667"/>
      <c r="V105" s="730"/>
      <c r="W105" s="658"/>
    </row>
    <row r="106" spans="1:23" x14ac:dyDescent="0.25">
      <c r="A106" s="140">
        <v>98</v>
      </c>
      <c r="B106" s="115" t="s">
        <v>376</v>
      </c>
      <c r="C106" s="635"/>
      <c r="D106" s="711"/>
      <c r="E106" s="712"/>
      <c r="F106" s="557"/>
      <c r="G106" s="556"/>
      <c r="H106" s="713"/>
      <c r="I106" s="599"/>
      <c r="J106" s="599"/>
      <c r="K106" s="599"/>
      <c r="L106" s="599"/>
      <c r="M106" s="599"/>
      <c r="N106" s="714"/>
      <c r="O106" s="714"/>
      <c r="P106" s="557"/>
      <c r="Q106" s="556"/>
      <c r="R106" s="599"/>
      <c r="S106" s="599"/>
      <c r="T106" s="557"/>
      <c r="U106" s="667"/>
      <c r="V106" s="730"/>
      <c r="W106" s="658"/>
    </row>
    <row r="107" spans="1:23" x14ac:dyDescent="0.25">
      <c r="A107" s="140">
        <v>99</v>
      </c>
      <c r="B107" s="115" t="s">
        <v>377</v>
      </c>
      <c r="C107" s="635"/>
      <c r="D107" s="711"/>
      <c r="E107" s="712"/>
      <c r="F107" s="557"/>
      <c r="G107" s="556"/>
      <c r="H107" s="713"/>
      <c r="I107" s="599"/>
      <c r="J107" s="599"/>
      <c r="K107" s="599"/>
      <c r="L107" s="599"/>
      <c r="M107" s="599"/>
      <c r="N107" s="714"/>
      <c r="O107" s="714"/>
      <c r="P107" s="557"/>
      <c r="Q107" s="556"/>
      <c r="R107" s="599"/>
      <c r="S107" s="599"/>
      <c r="T107" s="557"/>
      <c r="U107" s="667"/>
      <c r="V107" s="730"/>
      <c r="W107" s="658"/>
    </row>
    <row r="108" spans="1:23" x14ac:dyDescent="0.25">
      <c r="A108" s="140">
        <v>100</v>
      </c>
      <c r="B108" s="115" t="s">
        <v>378</v>
      </c>
      <c r="C108" s="635"/>
      <c r="D108" s="711"/>
      <c r="E108" s="712"/>
      <c r="F108" s="557"/>
      <c r="G108" s="556"/>
      <c r="H108" s="713"/>
      <c r="I108" s="599"/>
      <c r="J108" s="599"/>
      <c r="K108" s="599"/>
      <c r="L108" s="599"/>
      <c r="M108" s="599"/>
      <c r="N108" s="714"/>
      <c r="O108" s="714"/>
      <c r="P108" s="557"/>
      <c r="Q108" s="556"/>
      <c r="R108" s="599"/>
      <c r="S108" s="599"/>
      <c r="T108" s="557"/>
      <c r="U108" s="667"/>
      <c r="V108" s="730"/>
      <c r="W108" s="658"/>
    </row>
    <row r="109" spans="1:23" x14ac:dyDescent="0.25">
      <c r="A109" s="140">
        <v>101</v>
      </c>
      <c r="B109" s="115" t="s">
        <v>379</v>
      </c>
      <c r="C109" s="635"/>
      <c r="D109" s="711"/>
      <c r="E109" s="712"/>
      <c r="F109" s="557"/>
      <c r="G109" s="556"/>
      <c r="H109" s="713"/>
      <c r="I109" s="599"/>
      <c r="J109" s="599"/>
      <c r="K109" s="599"/>
      <c r="L109" s="599"/>
      <c r="M109" s="599"/>
      <c r="N109" s="714"/>
      <c r="O109" s="714"/>
      <c r="P109" s="557"/>
      <c r="Q109" s="556"/>
      <c r="R109" s="599"/>
      <c r="S109" s="599"/>
      <c r="T109" s="557"/>
      <c r="U109" s="667"/>
      <c r="V109" s="730"/>
      <c r="W109" s="658"/>
    </row>
    <row r="110" spans="1:23" x14ac:dyDescent="0.25">
      <c r="A110" s="140">
        <v>102</v>
      </c>
      <c r="B110" s="115" t="s">
        <v>380</v>
      </c>
      <c r="C110" s="635"/>
      <c r="D110" s="711"/>
      <c r="E110" s="712"/>
      <c r="F110" s="557"/>
      <c r="G110" s="556"/>
      <c r="H110" s="713"/>
      <c r="I110" s="599"/>
      <c r="J110" s="599"/>
      <c r="K110" s="599"/>
      <c r="L110" s="599"/>
      <c r="M110" s="599"/>
      <c r="N110" s="714"/>
      <c r="O110" s="714"/>
      <c r="P110" s="557"/>
      <c r="Q110" s="556"/>
      <c r="R110" s="599"/>
      <c r="S110" s="599"/>
      <c r="T110" s="557"/>
      <c r="U110" s="667"/>
      <c r="V110" s="730"/>
      <c r="W110" s="658"/>
    </row>
    <row r="111" spans="1:23" x14ac:dyDescent="0.25">
      <c r="A111" s="140">
        <v>103</v>
      </c>
      <c r="B111" s="115" t="s">
        <v>381</v>
      </c>
      <c r="C111" s="635"/>
      <c r="D111" s="711"/>
      <c r="E111" s="712"/>
      <c r="F111" s="557"/>
      <c r="G111" s="556"/>
      <c r="H111" s="713"/>
      <c r="I111" s="599"/>
      <c r="J111" s="599"/>
      <c r="K111" s="599"/>
      <c r="L111" s="599"/>
      <c r="M111" s="599"/>
      <c r="N111" s="714"/>
      <c r="O111" s="714"/>
      <c r="P111" s="557"/>
      <c r="Q111" s="556"/>
      <c r="R111" s="599"/>
      <c r="S111" s="599"/>
      <c r="T111" s="557"/>
      <c r="U111" s="667"/>
      <c r="V111" s="730"/>
      <c r="W111" s="658"/>
    </row>
    <row r="112" spans="1:23" x14ac:dyDescent="0.25">
      <c r="A112" s="140">
        <v>104</v>
      </c>
      <c r="B112" s="115" t="s">
        <v>382</v>
      </c>
      <c r="C112" s="635"/>
      <c r="D112" s="711"/>
      <c r="E112" s="712"/>
      <c r="F112" s="557"/>
      <c r="G112" s="556"/>
      <c r="H112" s="713"/>
      <c r="I112" s="599"/>
      <c r="J112" s="599"/>
      <c r="K112" s="599"/>
      <c r="L112" s="599"/>
      <c r="M112" s="599"/>
      <c r="N112" s="714"/>
      <c r="O112" s="714"/>
      <c r="P112" s="557"/>
      <c r="Q112" s="556"/>
      <c r="R112" s="599"/>
      <c r="S112" s="599"/>
      <c r="T112" s="557"/>
      <c r="U112" s="667"/>
      <c r="V112" s="730"/>
      <c r="W112" s="658"/>
    </row>
    <row r="113" spans="1:23" x14ac:dyDescent="0.25">
      <c r="A113" s="140">
        <v>105</v>
      </c>
      <c r="B113" s="115" t="s">
        <v>383</v>
      </c>
      <c r="C113" s="635"/>
      <c r="D113" s="711"/>
      <c r="E113" s="712"/>
      <c r="F113" s="557"/>
      <c r="G113" s="556"/>
      <c r="H113" s="713"/>
      <c r="I113" s="599"/>
      <c r="J113" s="599"/>
      <c r="K113" s="599"/>
      <c r="L113" s="599"/>
      <c r="M113" s="599"/>
      <c r="N113" s="714"/>
      <c r="O113" s="714"/>
      <c r="P113" s="557"/>
      <c r="Q113" s="556"/>
      <c r="R113" s="599"/>
      <c r="S113" s="599"/>
      <c r="T113" s="557"/>
      <c r="U113" s="667"/>
      <c r="V113" s="730"/>
      <c r="W113" s="658"/>
    </row>
    <row r="114" spans="1:23" x14ac:dyDescent="0.25">
      <c r="A114" s="140">
        <v>106</v>
      </c>
      <c r="B114" s="115" t="s">
        <v>384</v>
      </c>
      <c r="C114" s="635"/>
      <c r="D114" s="711"/>
      <c r="E114" s="712"/>
      <c r="F114" s="557"/>
      <c r="G114" s="556"/>
      <c r="H114" s="713"/>
      <c r="I114" s="599"/>
      <c r="J114" s="599"/>
      <c r="K114" s="599"/>
      <c r="L114" s="599"/>
      <c r="M114" s="599"/>
      <c r="N114" s="714"/>
      <c r="O114" s="714"/>
      <c r="P114" s="557"/>
      <c r="Q114" s="556"/>
      <c r="R114" s="599"/>
      <c r="S114" s="599"/>
      <c r="T114" s="557"/>
      <c r="U114" s="667"/>
      <c r="V114" s="730"/>
      <c r="W114" s="658"/>
    </row>
    <row r="115" spans="1:23" x14ac:dyDescent="0.25">
      <c r="A115" s="140">
        <v>107</v>
      </c>
      <c r="B115" s="115" t="s">
        <v>385</v>
      </c>
      <c r="C115" s="635"/>
      <c r="D115" s="711"/>
      <c r="E115" s="712"/>
      <c r="F115" s="557"/>
      <c r="G115" s="556"/>
      <c r="H115" s="713"/>
      <c r="I115" s="599"/>
      <c r="J115" s="599"/>
      <c r="K115" s="599"/>
      <c r="L115" s="599"/>
      <c r="M115" s="599"/>
      <c r="N115" s="714"/>
      <c r="O115" s="714"/>
      <c r="P115" s="557"/>
      <c r="Q115" s="556"/>
      <c r="R115" s="599"/>
      <c r="S115" s="599"/>
      <c r="T115" s="557"/>
      <c r="U115" s="667"/>
      <c r="V115" s="730"/>
      <c r="W115" s="658"/>
    </row>
    <row r="116" spans="1:23" x14ac:dyDescent="0.25">
      <c r="A116" s="140">
        <v>108</v>
      </c>
      <c r="B116" s="115" t="s">
        <v>386</v>
      </c>
      <c r="C116" s="635"/>
      <c r="D116" s="711"/>
      <c r="E116" s="712"/>
      <c r="F116" s="557"/>
      <c r="G116" s="556"/>
      <c r="H116" s="713"/>
      <c r="I116" s="599"/>
      <c r="J116" s="599"/>
      <c r="K116" s="599"/>
      <c r="L116" s="599"/>
      <c r="M116" s="599"/>
      <c r="N116" s="714"/>
      <c r="O116" s="714"/>
      <c r="P116" s="557"/>
      <c r="Q116" s="556"/>
      <c r="R116" s="599"/>
      <c r="S116" s="599"/>
      <c r="T116" s="557"/>
      <c r="U116" s="667"/>
      <c r="V116" s="730"/>
      <c r="W116" s="658"/>
    </row>
    <row r="117" spans="1:23" x14ac:dyDescent="0.25">
      <c r="A117" s="140">
        <v>109</v>
      </c>
      <c r="B117" s="115" t="s">
        <v>387</v>
      </c>
      <c r="C117" s="635"/>
      <c r="D117" s="711"/>
      <c r="E117" s="712"/>
      <c r="F117" s="557"/>
      <c r="G117" s="556"/>
      <c r="H117" s="713"/>
      <c r="I117" s="599"/>
      <c r="J117" s="599"/>
      <c r="K117" s="599"/>
      <c r="L117" s="599"/>
      <c r="M117" s="599"/>
      <c r="N117" s="714"/>
      <c r="O117" s="714"/>
      <c r="P117" s="557"/>
      <c r="Q117" s="556"/>
      <c r="R117" s="599"/>
      <c r="S117" s="599"/>
      <c r="T117" s="557"/>
      <c r="U117" s="667"/>
      <c r="V117" s="730"/>
      <c r="W117" s="658"/>
    </row>
    <row r="118" spans="1:23" x14ac:dyDescent="0.25">
      <c r="A118" s="140">
        <v>110</v>
      </c>
      <c r="B118" s="115" t="s">
        <v>388</v>
      </c>
      <c r="C118" s="635"/>
      <c r="D118" s="711"/>
      <c r="E118" s="712"/>
      <c r="F118" s="557"/>
      <c r="G118" s="556"/>
      <c r="H118" s="713"/>
      <c r="I118" s="599"/>
      <c r="J118" s="599"/>
      <c r="K118" s="599"/>
      <c r="L118" s="599"/>
      <c r="M118" s="599"/>
      <c r="N118" s="714"/>
      <c r="O118" s="714"/>
      <c r="P118" s="557"/>
      <c r="Q118" s="556"/>
      <c r="R118" s="599"/>
      <c r="S118" s="599"/>
      <c r="T118" s="557"/>
      <c r="U118" s="667"/>
      <c r="V118" s="730"/>
      <c r="W118" s="658"/>
    </row>
    <row r="119" spans="1:23" x14ac:dyDescent="0.25">
      <c r="A119" s="140">
        <v>111</v>
      </c>
      <c r="B119" s="115" t="s">
        <v>389</v>
      </c>
      <c r="C119" s="635"/>
      <c r="D119" s="711"/>
      <c r="E119" s="712"/>
      <c r="F119" s="557"/>
      <c r="G119" s="556"/>
      <c r="H119" s="713"/>
      <c r="I119" s="599"/>
      <c r="J119" s="599"/>
      <c r="K119" s="599"/>
      <c r="L119" s="599"/>
      <c r="M119" s="599"/>
      <c r="N119" s="714"/>
      <c r="O119" s="714"/>
      <c r="P119" s="557"/>
      <c r="Q119" s="556"/>
      <c r="R119" s="599"/>
      <c r="S119" s="599"/>
      <c r="T119" s="557"/>
      <c r="U119" s="667"/>
      <c r="V119" s="730"/>
      <c r="W119" s="658"/>
    </row>
    <row r="120" spans="1:23" x14ac:dyDescent="0.25">
      <c r="A120" s="140">
        <v>112</v>
      </c>
      <c r="B120" s="115" t="s">
        <v>390</v>
      </c>
      <c r="C120" s="635"/>
      <c r="D120" s="711"/>
      <c r="E120" s="712"/>
      <c r="F120" s="557"/>
      <c r="G120" s="556"/>
      <c r="H120" s="713"/>
      <c r="I120" s="599"/>
      <c r="J120" s="599"/>
      <c r="K120" s="599"/>
      <c r="L120" s="599"/>
      <c r="M120" s="599"/>
      <c r="N120" s="714"/>
      <c r="O120" s="714"/>
      <c r="P120" s="557"/>
      <c r="Q120" s="556"/>
      <c r="R120" s="599"/>
      <c r="S120" s="599"/>
      <c r="T120" s="557"/>
      <c r="U120" s="667"/>
      <c r="V120" s="730"/>
      <c r="W120" s="658"/>
    </row>
    <row r="121" spans="1:23" x14ac:dyDescent="0.25">
      <c r="A121" s="140">
        <v>113</v>
      </c>
      <c r="B121" s="115" t="s">
        <v>391</v>
      </c>
      <c r="C121" s="635"/>
      <c r="D121" s="711"/>
      <c r="E121" s="712"/>
      <c r="F121" s="557"/>
      <c r="G121" s="556"/>
      <c r="H121" s="713"/>
      <c r="I121" s="599"/>
      <c r="J121" s="599"/>
      <c r="K121" s="599"/>
      <c r="L121" s="599"/>
      <c r="M121" s="599"/>
      <c r="N121" s="714"/>
      <c r="O121" s="714"/>
      <c r="P121" s="557"/>
      <c r="Q121" s="556"/>
      <c r="R121" s="599"/>
      <c r="S121" s="599"/>
      <c r="T121" s="557"/>
      <c r="U121" s="667"/>
      <c r="V121" s="730"/>
      <c r="W121" s="658"/>
    </row>
    <row r="122" spans="1:23" x14ac:dyDescent="0.25">
      <c r="A122" s="140">
        <v>114</v>
      </c>
      <c r="B122" s="115" t="s">
        <v>392</v>
      </c>
      <c r="C122" s="635"/>
      <c r="D122" s="711"/>
      <c r="E122" s="712"/>
      <c r="F122" s="557"/>
      <c r="G122" s="556"/>
      <c r="H122" s="713"/>
      <c r="I122" s="599"/>
      <c r="J122" s="599"/>
      <c r="K122" s="599"/>
      <c r="L122" s="599"/>
      <c r="M122" s="599"/>
      <c r="N122" s="714"/>
      <c r="O122" s="714"/>
      <c r="P122" s="557"/>
      <c r="Q122" s="556"/>
      <c r="R122" s="599"/>
      <c r="S122" s="599"/>
      <c r="T122" s="557"/>
      <c r="U122" s="667"/>
      <c r="V122" s="730"/>
      <c r="W122" s="658"/>
    </row>
    <row r="123" spans="1:23" x14ac:dyDescent="0.25">
      <c r="A123" s="140">
        <v>115</v>
      </c>
      <c r="B123" s="115" t="s">
        <v>393</v>
      </c>
      <c r="C123" s="635"/>
      <c r="D123" s="711"/>
      <c r="E123" s="712"/>
      <c r="F123" s="557"/>
      <c r="G123" s="556"/>
      <c r="H123" s="713"/>
      <c r="I123" s="599"/>
      <c r="J123" s="599"/>
      <c r="K123" s="599"/>
      <c r="L123" s="599"/>
      <c r="M123" s="599"/>
      <c r="N123" s="714"/>
      <c r="O123" s="714"/>
      <c r="P123" s="557"/>
      <c r="Q123" s="556"/>
      <c r="R123" s="599"/>
      <c r="S123" s="599"/>
      <c r="T123" s="557"/>
      <c r="U123" s="667"/>
      <c r="V123" s="730"/>
      <c r="W123" s="658"/>
    </row>
    <row r="124" spans="1:23" x14ac:dyDescent="0.25">
      <c r="A124" s="140">
        <v>116</v>
      </c>
      <c r="B124" s="115" t="s">
        <v>394</v>
      </c>
      <c r="C124" s="635"/>
      <c r="D124" s="711"/>
      <c r="E124" s="712"/>
      <c r="F124" s="557"/>
      <c r="G124" s="556"/>
      <c r="H124" s="713"/>
      <c r="I124" s="599"/>
      <c r="J124" s="599"/>
      <c r="K124" s="599"/>
      <c r="L124" s="599"/>
      <c r="M124" s="599"/>
      <c r="N124" s="714"/>
      <c r="O124" s="714"/>
      <c r="P124" s="557"/>
      <c r="Q124" s="556"/>
      <c r="R124" s="599"/>
      <c r="S124" s="599"/>
      <c r="T124" s="557"/>
      <c r="U124" s="667"/>
      <c r="V124" s="730"/>
      <c r="W124" s="658"/>
    </row>
    <row r="125" spans="1:23" x14ac:dyDescent="0.25">
      <c r="A125" s="140">
        <v>117</v>
      </c>
      <c r="B125" s="115" t="s">
        <v>395</v>
      </c>
      <c r="C125" s="635"/>
      <c r="D125" s="711"/>
      <c r="E125" s="712"/>
      <c r="F125" s="557"/>
      <c r="G125" s="556"/>
      <c r="H125" s="713"/>
      <c r="I125" s="599"/>
      <c r="J125" s="599"/>
      <c r="K125" s="599"/>
      <c r="L125" s="599"/>
      <c r="M125" s="599"/>
      <c r="N125" s="714"/>
      <c r="O125" s="714"/>
      <c r="P125" s="557"/>
      <c r="Q125" s="556"/>
      <c r="R125" s="599"/>
      <c r="S125" s="599"/>
      <c r="T125" s="557"/>
      <c r="U125" s="667"/>
      <c r="V125" s="730"/>
      <c r="W125" s="658"/>
    </row>
    <row r="126" spans="1:23" x14ac:dyDescent="0.25">
      <c r="A126" s="140">
        <v>118</v>
      </c>
      <c r="B126" s="115" t="s">
        <v>396</v>
      </c>
      <c r="C126" s="635"/>
      <c r="D126" s="711"/>
      <c r="E126" s="712"/>
      <c r="F126" s="557"/>
      <c r="G126" s="556"/>
      <c r="H126" s="713"/>
      <c r="I126" s="599"/>
      <c r="J126" s="599"/>
      <c r="K126" s="599"/>
      <c r="L126" s="599"/>
      <c r="M126" s="599"/>
      <c r="N126" s="714"/>
      <c r="O126" s="714"/>
      <c r="P126" s="557"/>
      <c r="Q126" s="556"/>
      <c r="R126" s="599"/>
      <c r="S126" s="599"/>
      <c r="T126" s="557"/>
      <c r="U126" s="667"/>
      <c r="V126" s="730"/>
      <c r="W126" s="658"/>
    </row>
    <row r="127" spans="1:23" x14ac:dyDescent="0.25">
      <c r="A127" s="141">
        <v>119</v>
      </c>
      <c r="B127" s="236" t="s">
        <v>397</v>
      </c>
      <c r="C127" s="709"/>
      <c r="D127" s="715"/>
      <c r="E127" s="716"/>
      <c r="F127" s="559"/>
      <c r="G127" s="558"/>
      <c r="H127" s="717"/>
      <c r="I127" s="718"/>
      <c r="J127" s="718"/>
      <c r="K127" s="718"/>
      <c r="L127" s="718"/>
      <c r="M127" s="718"/>
      <c r="N127" s="719"/>
      <c r="O127" s="719"/>
      <c r="P127" s="559"/>
      <c r="Q127" s="558"/>
      <c r="R127" s="718"/>
      <c r="S127" s="718"/>
      <c r="T127" s="559"/>
      <c r="U127" s="668"/>
      <c r="V127" s="731"/>
      <c r="W127" s="732"/>
    </row>
    <row r="128" spans="1:23" x14ac:dyDescent="0.25">
      <c r="A128" s="210">
        <v>120</v>
      </c>
      <c r="B128" s="527" t="s">
        <v>398</v>
      </c>
      <c r="C128" s="710"/>
      <c r="D128" s="720"/>
      <c r="E128" s="721"/>
      <c r="F128" s="722"/>
      <c r="G128" s="723"/>
      <c r="H128" s="724"/>
      <c r="I128" s="725"/>
      <c r="J128" s="725"/>
      <c r="K128" s="725"/>
      <c r="L128" s="725"/>
      <c r="M128" s="725"/>
      <c r="N128" s="726"/>
      <c r="O128" s="726"/>
      <c r="P128" s="722"/>
      <c r="Q128" s="723"/>
      <c r="R128" s="725"/>
      <c r="S128" s="725"/>
      <c r="T128" s="722"/>
      <c r="U128" s="733"/>
      <c r="V128" s="734"/>
      <c r="W128" s="735"/>
    </row>
    <row r="129" spans="1:23" x14ac:dyDescent="0.25">
      <c r="A129" s="140">
        <v>121</v>
      </c>
      <c r="B129" s="115" t="s">
        <v>399</v>
      </c>
      <c r="C129" s="635"/>
      <c r="D129" s="711"/>
      <c r="E129" s="712"/>
      <c r="F129" s="557"/>
      <c r="G129" s="556"/>
      <c r="H129" s="713"/>
      <c r="I129" s="599"/>
      <c r="J129" s="599"/>
      <c r="K129" s="599"/>
      <c r="L129" s="599"/>
      <c r="M129" s="599"/>
      <c r="N129" s="714"/>
      <c r="O129" s="714"/>
      <c r="P129" s="557"/>
      <c r="Q129" s="556"/>
      <c r="R129" s="599"/>
      <c r="S129" s="599"/>
      <c r="T129" s="557"/>
      <c r="U129" s="667"/>
      <c r="V129" s="730"/>
      <c r="W129" s="658"/>
    </row>
    <row r="130" spans="1:23" x14ac:dyDescent="0.25">
      <c r="A130" s="140">
        <v>122</v>
      </c>
      <c r="B130" s="115" t="s">
        <v>400</v>
      </c>
      <c r="C130" s="635"/>
      <c r="D130" s="711"/>
      <c r="E130" s="712"/>
      <c r="F130" s="557"/>
      <c r="G130" s="556"/>
      <c r="H130" s="713"/>
      <c r="I130" s="599"/>
      <c r="J130" s="599"/>
      <c r="K130" s="599"/>
      <c r="L130" s="599"/>
      <c r="M130" s="599"/>
      <c r="N130" s="714"/>
      <c r="O130" s="714"/>
      <c r="P130" s="557"/>
      <c r="Q130" s="556"/>
      <c r="R130" s="599"/>
      <c r="S130" s="599"/>
      <c r="T130" s="557"/>
      <c r="U130" s="667"/>
      <c r="V130" s="730"/>
      <c r="W130" s="658"/>
    </row>
    <row r="131" spans="1:23" x14ac:dyDescent="0.25">
      <c r="A131" s="140">
        <v>123</v>
      </c>
      <c r="B131" s="115" t="s">
        <v>401</v>
      </c>
      <c r="C131" s="635"/>
      <c r="D131" s="711"/>
      <c r="E131" s="712"/>
      <c r="F131" s="557"/>
      <c r="G131" s="556"/>
      <c r="H131" s="713"/>
      <c r="I131" s="599"/>
      <c r="J131" s="599"/>
      <c r="K131" s="599"/>
      <c r="L131" s="599"/>
      <c r="M131" s="599"/>
      <c r="N131" s="714"/>
      <c r="O131" s="714"/>
      <c r="P131" s="557"/>
      <c r="Q131" s="556"/>
      <c r="R131" s="599"/>
      <c r="S131" s="599"/>
      <c r="T131" s="557"/>
      <c r="U131" s="667"/>
      <c r="V131" s="730"/>
      <c r="W131" s="658"/>
    </row>
    <row r="132" spans="1:23" x14ac:dyDescent="0.25">
      <c r="A132" s="140">
        <v>124</v>
      </c>
      <c r="B132" s="115" t="s">
        <v>402</v>
      </c>
      <c r="C132" s="635"/>
      <c r="D132" s="711"/>
      <c r="E132" s="712"/>
      <c r="F132" s="557"/>
      <c r="G132" s="556"/>
      <c r="H132" s="713"/>
      <c r="I132" s="599"/>
      <c r="J132" s="599"/>
      <c r="K132" s="599"/>
      <c r="L132" s="599"/>
      <c r="M132" s="599"/>
      <c r="N132" s="714"/>
      <c r="O132" s="714"/>
      <c r="P132" s="557"/>
      <c r="Q132" s="556"/>
      <c r="R132" s="599"/>
      <c r="S132" s="599"/>
      <c r="T132" s="557"/>
      <c r="U132" s="667"/>
      <c r="V132" s="730"/>
      <c r="W132" s="658"/>
    </row>
    <row r="133" spans="1:23" x14ac:dyDescent="0.25">
      <c r="A133" s="140">
        <v>125</v>
      </c>
      <c r="B133" s="115" t="s">
        <v>403</v>
      </c>
      <c r="C133" s="635"/>
      <c r="D133" s="711"/>
      <c r="E133" s="712"/>
      <c r="F133" s="557"/>
      <c r="G133" s="556"/>
      <c r="H133" s="713"/>
      <c r="I133" s="599"/>
      <c r="J133" s="599"/>
      <c r="K133" s="599"/>
      <c r="L133" s="599"/>
      <c r="M133" s="599"/>
      <c r="N133" s="714"/>
      <c r="O133" s="714"/>
      <c r="P133" s="557"/>
      <c r="Q133" s="556"/>
      <c r="R133" s="599"/>
      <c r="S133" s="599"/>
      <c r="T133" s="557"/>
      <c r="U133" s="667"/>
      <c r="V133" s="730"/>
      <c r="W133" s="658"/>
    </row>
    <row r="134" spans="1:23" x14ac:dyDescent="0.25">
      <c r="A134" s="140">
        <v>126</v>
      </c>
      <c r="B134" s="115" t="s">
        <v>404</v>
      </c>
      <c r="C134" s="635"/>
      <c r="D134" s="711"/>
      <c r="E134" s="712"/>
      <c r="F134" s="557"/>
      <c r="G134" s="556"/>
      <c r="H134" s="713"/>
      <c r="I134" s="599"/>
      <c r="J134" s="599"/>
      <c r="K134" s="599"/>
      <c r="L134" s="599"/>
      <c r="M134" s="599"/>
      <c r="N134" s="714"/>
      <c r="O134" s="714"/>
      <c r="P134" s="557"/>
      <c r="Q134" s="556"/>
      <c r="R134" s="599"/>
      <c r="S134" s="599"/>
      <c r="T134" s="557"/>
      <c r="U134" s="667"/>
      <c r="V134" s="730"/>
      <c r="W134" s="658"/>
    </row>
    <row r="135" spans="1:23" x14ac:dyDescent="0.25">
      <c r="A135" s="140">
        <v>127</v>
      </c>
      <c r="B135" s="115" t="s">
        <v>405</v>
      </c>
      <c r="C135" s="635"/>
      <c r="D135" s="711"/>
      <c r="E135" s="712"/>
      <c r="F135" s="557"/>
      <c r="G135" s="556"/>
      <c r="H135" s="713"/>
      <c r="I135" s="599"/>
      <c r="J135" s="599"/>
      <c r="K135" s="599"/>
      <c r="L135" s="599"/>
      <c r="M135" s="599"/>
      <c r="N135" s="714"/>
      <c r="O135" s="714"/>
      <c r="P135" s="557"/>
      <c r="Q135" s="556"/>
      <c r="R135" s="599"/>
      <c r="S135" s="599"/>
      <c r="T135" s="557"/>
      <c r="U135" s="667"/>
      <c r="V135" s="730"/>
      <c r="W135" s="658"/>
    </row>
    <row r="136" spans="1:23" x14ac:dyDescent="0.25">
      <c r="A136" s="140">
        <v>128</v>
      </c>
      <c r="B136" s="115" t="s">
        <v>406</v>
      </c>
      <c r="C136" s="635"/>
      <c r="D136" s="711"/>
      <c r="E136" s="712"/>
      <c r="F136" s="557"/>
      <c r="G136" s="556"/>
      <c r="H136" s="713"/>
      <c r="I136" s="599"/>
      <c r="J136" s="599"/>
      <c r="K136" s="599"/>
      <c r="L136" s="599"/>
      <c r="M136" s="599"/>
      <c r="N136" s="714"/>
      <c r="O136" s="714"/>
      <c r="P136" s="557"/>
      <c r="Q136" s="556"/>
      <c r="R136" s="599"/>
      <c r="S136" s="599"/>
      <c r="T136" s="557"/>
      <c r="U136" s="667"/>
      <c r="V136" s="730"/>
      <c r="W136" s="658"/>
    </row>
    <row r="137" spans="1:23" x14ac:dyDescent="0.25">
      <c r="A137" s="140">
        <v>129</v>
      </c>
      <c r="B137" s="115" t="s">
        <v>407</v>
      </c>
      <c r="C137" s="635"/>
      <c r="D137" s="711"/>
      <c r="E137" s="712"/>
      <c r="F137" s="557"/>
      <c r="G137" s="556"/>
      <c r="H137" s="713"/>
      <c r="I137" s="599"/>
      <c r="J137" s="599"/>
      <c r="K137" s="599"/>
      <c r="L137" s="599"/>
      <c r="M137" s="599"/>
      <c r="N137" s="714"/>
      <c r="O137" s="714"/>
      <c r="P137" s="557"/>
      <c r="Q137" s="556"/>
      <c r="R137" s="599"/>
      <c r="S137" s="599"/>
      <c r="T137" s="557"/>
      <c r="U137" s="667"/>
      <c r="V137" s="730"/>
      <c r="W137" s="658"/>
    </row>
    <row r="138" spans="1:23" x14ac:dyDescent="0.25">
      <c r="A138" s="140">
        <v>130</v>
      </c>
      <c r="B138" s="115" t="s">
        <v>408</v>
      </c>
      <c r="C138" s="635"/>
      <c r="D138" s="711"/>
      <c r="E138" s="712"/>
      <c r="F138" s="557"/>
      <c r="G138" s="556"/>
      <c r="H138" s="713"/>
      <c r="I138" s="599"/>
      <c r="J138" s="599"/>
      <c r="K138" s="599"/>
      <c r="L138" s="599"/>
      <c r="M138" s="599"/>
      <c r="N138" s="714"/>
      <c r="O138" s="714"/>
      <c r="P138" s="557"/>
      <c r="Q138" s="556"/>
      <c r="R138" s="599"/>
      <c r="S138" s="599"/>
      <c r="T138" s="557"/>
      <c r="U138" s="667"/>
      <c r="V138" s="730"/>
      <c r="W138" s="658"/>
    </row>
    <row r="139" spans="1:23" x14ac:dyDescent="0.25">
      <c r="A139" s="140">
        <v>131</v>
      </c>
      <c r="B139" s="115" t="s">
        <v>409</v>
      </c>
      <c r="C139" s="635"/>
      <c r="D139" s="711"/>
      <c r="E139" s="712"/>
      <c r="F139" s="557"/>
      <c r="G139" s="556"/>
      <c r="H139" s="713"/>
      <c r="I139" s="599"/>
      <c r="J139" s="599"/>
      <c r="K139" s="599"/>
      <c r="L139" s="599"/>
      <c r="M139" s="599"/>
      <c r="N139" s="714"/>
      <c r="O139" s="714"/>
      <c r="P139" s="557"/>
      <c r="Q139" s="556"/>
      <c r="R139" s="599"/>
      <c r="S139" s="599"/>
      <c r="T139" s="557"/>
      <c r="U139" s="667"/>
      <c r="V139" s="730"/>
      <c r="W139" s="658"/>
    </row>
    <row r="140" spans="1:23" x14ac:dyDescent="0.25">
      <c r="A140" s="140">
        <v>132</v>
      </c>
      <c r="B140" s="115" t="s">
        <v>410</v>
      </c>
      <c r="C140" s="635"/>
      <c r="D140" s="711"/>
      <c r="E140" s="712"/>
      <c r="F140" s="557"/>
      <c r="G140" s="556"/>
      <c r="H140" s="713"/>
      <c r="I140" s="599"/>
      <c r="J140" s="599"/>
      <c r="K140" s="599"/>
      <c r="L140" s="599"/>
      <c r="M140" s="599"/>
      <c r="N140" s="714"/>
      <c r="O140" s="714"/>
      <c r="P140" s="557"/>
      <c r="Q140" s="556"/>
      <c r="R140" s="599"/>
      <c r="S140" s="599"/>
      <c r="T140" s="557"/>
      <c r="U140" s="667"/>
      <c r="V140" s="730"/>
      <c r="W140" s="658"/>
    </row>
    <row r="141" spans="1:23" x14ac:dyDescent="0.25">
      <c r="A141" s="140">
        <v>133</v>
      </c>
      <c r="B141" s="115" t="s">
        <v>411</v>
      </c>
      <c r="C141" s="635"/>
      <c r="D141" s="711"/>
      <c r="E141" s="712"/>
      <c r="F141" s="557"/>
      <c r="G141" s="556"/>
      <c r="H141" s="713"/>
      <c r="I141" s="599"/>
      <c r="J141" s="599"/>
      <c r="K141" s="599"/>
      <c r="L141" s="599"/>
      <c r="M141" s="599"/>
      <c r="N141" s="714"/>
      <c r="O141" s="714"/>
      <c r="P141" s="557"/>
      <c r="Q141" s="556"/>
      <c r="R141" s="599"/>
      <c r="S141" s="599"/>
      <c r="T141" s="557"/>
      <c r="U141" s="667"/>
      <c r="V141" s="730"/>
      <c r="W141" s="658"/>
    </row>
    <row r="142" spans="1:23" x14ac:dyDescent="0.25">
      <c r="A142" s="140">
        <v>134</v>
      </c>
      <c r="B142" s="115" t="s">
        <v>412</v>
      </c>
      <c r="C142" s="635"/>
      <c r="D142" s="711"/>
      <c r="E142" s="712"/>
      <c r="F142" s="557"/>
      <c r="G142" s="556"/>
      <c r="H142" s="713"/>
      <c r="I142" s="599"/>
      <c r="J142" s="599"/>
      <c r="K142" s="599"/>
      <c r="L142" s="599"/>
      <c r="M142" s="599"/>
      <c r="N142" s="714"/>
      <c r="O142" s="714"/>
      <c r="P142" s="557"/>
      <c r="Q142" s="556"/>
      <c r="R142" s="599"/>
      <c r="S142" s="599"/>
      <c r="T142" s="557"/>
      <c r="U142" s="667"/>
      <c r="V142" s="730"/>
      <c r="W142" s="658"/>
    </row>
    <row r="143" spans="1:23" x14ac:dyDescent="0.25">
      <c r="A143" s="140">
        <v>135</v>
      </c>
      <c r="B143" s="115" t="s">
        <v>413</v>
      </c>
      <c r="C143" s="635"/>
      <c r="D143" s="711"/>
      <c r="E143" s="712"/>
      <c r="F143" s="557"/>
      <c r="G143" s="556"/>
      <c r="H143" s="713"/>
      <c r="I143" s="599"/>
      <c r="J143" s="599"/>
      <c r="K143" s="599"/>
      <c r="L143" s="599"/>
      <c r="M143" s="599"/>
      <c r="N143" s="714"/>
      <c r="O143" s="714"/>
      <c r="P143" s="557"/>
      <c r="Q143" s="556"/>
      <c r="R143" s="599"/>
      <c r="S143" s="599"/>
      <c r="T143" s="557"/>
      <c r="U143" s="667"/>
      <c r="V143" s="730"/>
      <c r="W143" s="658"/>
    </row>
    <row r="144" spans="1:23" x14ac:dyDescent="0.25">
      <c r="A144" s="140">
        <v>136</v>
      </c>
      <c r="B144" s="115" t="s">
        <v>414</v>
      </c>
      <c r="C144" s="635"/>
      <c r="D144" s="711"/>
      <c r="E144" s="712"/>
      <c r="F144" s="557"/>
      <c r="G144" s="556"/>
      <c r="H144" s="713"/>
      <c r="I144" s="599"/>
      <c r="J144" s="599"/>
      <c r="K144" s="599"/>
      <c r="L144" s="599"/>
      <c r="M144" s="599"/>
      <c r="N144" s="714"/>
      <c r="O144" s="714"/>
      <c r="P144" s="557"/>
      <c r="Q144" s="556"/>
      <c r="R144" s="599"/>
      <c r="S144" s="599"/>
      <c r="T144" s="557"/>
      <c r="U144" s="667"/>
      <c r="V144" s="730"/>
      <c r="W144" s="658"/>
    </row>
    <row r="145" spans="1:23" x14ac:dyDescent="0.25">
      <c r="A145" s="140">
        <v>137</v>
      </c>
      <c r="B145" s="115" t="s">
        <v>415</v>
      </c>
      <c r="C145" s="635"/>
      <c r="D145" s="711"/>
      <c r="E145" s="712"/>
      <c r="F145" s="557"/>
      <c r="G145" s="556"/>
      <c r="H145" s="713"/>
      <c r="I145" s="599"/>
      <c r="J145" s="599"/>
      <c r="K145" s="599"/>
      <c r="L145" s="599"/>
      <c r="M145" s="599"/>
      <c r="N145" s="714"/>
      <c r="O145" s="714"/>
      <c r="P145" s="557"/>
      <c r="Q145" s="556"/>
      <c r="R145" s="599"/>
      <c r="S145" s="599"/>
      <c r="T145" s="557"/>
      <c r="U145" s="667"/>
      <c r="V145" s="730"/>
      <c r="W145" s="658"/>
    </row>
    <row r="146" spans="1:23" x14ac:dyDescent="0.25">
      <c r="A146" s="140">
        <v>138</v>
      </c>
      <c r="B146" s="115" t="s">
        <v>416</v>
      </c>
      <c r="C146" s="635"/>
      <c r="D146" s="711"/>
      <c r="E146" s="712"/>
      <c r="F146" s="557"/>
      <c r="G146" s="556"/>
      <c r="H146" s="713"/>
      <c r="I146" s="599"/>
      <c r="J146" s="599"/>
      <c r="K146" s="599"/>
      <c r="L146" s="599"/>
      <c r="M146" s="599"/>
      <c r="N146" s="714"/>
      <c r="O146" s="714"/>
      <c r="P146" s="557"/>
      <c r="Q146" s="556"/>
      <c r="R146" s="599"/>
      <c r="S146" s="599"/>
      <c r="T146" s="557"/>
      <c r="U146" s="667"/>
      <c r="V146" s="730"/>
      <c r="W146" s="658"/>
    </row>
    <row r="147" spans="1:23" x14ac:dyDescent="0.25">
      <c r="A147" s="140">
        <v>139</v>
      </c>
      <c r="B147" s="115" t="s">
        <v>417</v>
      </c>
      <c r="C147" s="635"/>
      <c r="D147" s="711"/>
      <c r="E147" s="712"/>
      <c r="F147" s="557"/>
      <c r="G147" s="556"/>
      <c r="H147" s="713"/>
      <c r="I147" s="599"/>
      <c r="J147" s="599"/>
      <c r="K147" s="599"/>
      <c r="L147" s="599"/>
      <c r="M147" s="599"/>
      <c r="N147" s="714"/>
      <c r="O147" s="714"/>
      <c r="P147" s="557"/>
      <c r="Q147" s="556"/>
      <c r="R147" s="599"/>
      <c r="S147" s="599"/>
      <c r="T147" s="557"/>
      <c r="U147" s="667"/>
      <c r="V147" s="730"/>
      <c r="W147" s="658"/>
    </row>
    <row r="148" spans="1:23" x14ac:dyDescent="0.25">
      <c r="A148" s="140">
        <v>140</v>
      </c>
      <c r="B148" s="115" t="s">
        <v>418</v>
      </c>
      <c r="C148" s="635"/>
      <c r="D148" s="711"/>
      <c r="E148" s="712"/>
      <c r="F148" s="557"/>
      <c r="G148" s="556"/>
      <c r="H148" s="713"/>
      <c r="I148" s="599"/>
      <c r="J148" s="599"/>
      <c r="K148" s="599"/>
      <c r="L148" s="599"/>
      <c r="M148" s="599"/>
      <c r="N148" s="714"/>
      <c r="O148" s="714"/>
      <c r="P148" s="557"/>
      <c r="Q148" s="556"/>
      <c r="R148" s="599"/>
      <c r="S148" s="599"/>
      <c r="T148" s="557"/>
      <c r="U148" s="667"/>
      <c r="V148" s="730"/>
      <c r="W148" s="658"/>
    </row>
    <row r="149" spans="1:23" x14ac:dyDescent="0.25">
      <c r="A149" s="140">
        <v>141</v>
      </c>
      <c r="B149" s="115" t="s">
        <v>419</v>
      </c>
      <c r="C149" s="635"/>
      <c r="D149" s="711"/>
      <c r="E149" s="712"/>
      <c r="F149" s="557"/>
      <c r="G149" s="556"/>
      <c r="H149" s="713"/>
      <c r="I149" s="599"/>
      <c r="J149" s="599"/>
      <c r="K149" s="599"/>
      <c r="L149" s="599"/>
      <c r="M149" s="599"/>
      <c r="N149" s="714"/>
      <c r="O149" s="714"/>
      <c r="P149" s="557"/>
      <c r="Q149" s="556"/>
      <c r="R149" s="599"/>
      <c r="S149" s="599"/>
      <c r="T149" s="557"/>
      <c r="U149" s="667"/>
      <c r="V149" s="730"/>
      <c r="W149" s="658"/>
    </row>
    <row r="150" spans="1:23" x14ac:dyDescent="0.25">
      <c r="A150" s="140">
        <v>142</v>
      </c>
      <c r="B150" s="115" t="s">
        <v>420</v>
      </c>
      <c r="C150" s="635"/>
      <c r="D150" s="711"/>
      <c r="E150" s="712"/>
      <c r="F150" s="557"/>
      <c r="G150" s="556"/>
      <c r="H150" s="713"/>
      <c r="I150" s="599"/>
      <c r="J150" s="599"/>
      <c r="K150" s="599"/>
      <c r="L150" s="599"/>
      <c r="M150" s="599"/>
      <c r="N150" s="714"/>
      <c r="O150" s="714"/>
      <c r="P150" s="557"/>
      <c r="Q150" s="556"/>
      <c r="R150" s="599"/>
      <c r="S150" s="599"/>
      <c r="T150" s="557"/>
      <c r="U150" s="667"/>
      <c r="V150" s="730"/>
      <c r="W150" s="658"/>
    </row>
    <row r="151" spans="1:23" x14ac:dyDescent="0.25">
      <c r="A151" s="140">
        <v>143</v>
      </c>
      <c r="B151" s="115" t="s">
        <v>421</v>
      </c>
      <c r="C151" s="635"/>
      <c r="D151" s="711"/>
      <c r="E151" s="712"/>
      <c r="F151" s="557"/>
      <c r="G151" s="556"/>
      <c r="H151" s="713"/>
      <c r="I151" s="599"/>
      <c r="J151" s="599"/>
      <c r="K151" s="599"/>
      <c r="L151" s="599"/>
      <c r="M151" s="599"/>
      <c r="N151" s="714"/>
      <c r="O151" s="714"/>
      <c r="P151" s="557"/>
      <c r="Q151" s="556"/>
      <c r="R151" s="599"/>
      <c r="S151" s="599"/>
      <c r="T151" s="557"/>
      <c r="U151" s="667"/>
      <c r="V151" s="730"/>
      <c r="W151" s="658"/>
    </row>
    <row r="152" spans="1:23" x14ac:dyDescent="0.25">
      <c r="A152" s="140">
        <v>144</v>
      </c>
      <c r="B152" s="115" t="s">
        <v>422</v>
      </c>
      <c r="C152" s="635"/>
      <c r="D152" s="711"/>
      <c r="E152" s="712"/>
      <c r="F152" s="557"/>
      <c r="G152" s="556"/>
      <c r="H152" s="713"/>
      <c r="I152" s="599"/>
      <c r="J152" s="599"/>
      <c r="K152" s="599"/>
      <c r="L152" s="599"/>
      <c r="M152" s="599"/>
      <c r="N152" s="714"/>
      <c r="O152" s="714"/>
      <c r="P152" s="557"/>
      <c r="Q152" s="556"/>
      <c r="R152" s="599"/>
      <c r="S152" s="599"/>
      <c r="T152" s="557"/>
      <c r="U152" s="667"/>
      <c r="V152" s="730"/>
      <c r="W152" s="658"/>
    </row>
    <row r="153" spans="1:23" x14ac:dyDescent="0.25">
      <c r="A153" s="140">
        <v>145</v>
      </c>
      <c r="B153" s="115" t="s">
        <v>423</v>
      </c>
      <c r="C153" s="635"/>
      <c r="D153" s="711"/>
      <c r="E153" s="712"/>
      <c r="F153" s="557"/>
      <c r="G153" s="556"/>
      <c r="H153" s="713"/>
      <c r="I153" s="599"/>
      <c r="J153" s="599"/>
      <c r="K153" s="599"/>
      <c r="L153" s="599"/>
      <c r="M153" s="599"/>
      <c r="N153" s="714"/>
      <c r="O153" s="714"/>
      <c r="P153" s="557"/>
      <c r="Q153" s="556"/>
      <c r="R153" s="599"/>
      <c r="S153" s="599"/>
      <c r="T153" s="557"/>
      <c r="U153" s="667"/>
      <c r="V153" s="730"/>
      <c r="W153" s="658"/>
    </row>
    <row r="154" spans="1:23" x14ac:dyDescent="0.25">
      <c r="A154" s="140">
        <v>146</v>
      </c>
      <c r="B154" s="115" t="s">
        <v>424</v>
      </c>
      <c r="C154" s="635"/>
      <c r="D154" s="711"/>
      <c r="E154" s="712"/>
      <c r="F154" s="557"/>
      <c r="G154" s="556"/>
      <c r="H154" s="713"/>
      <c r="I154" s="599"/>
      <c r="J154" s="599"/>
      <c r="K154" s="599"/>
      <c r="L154" s="599"/>
      <c r="M154" s="599"/>
      <c r="N154" s="714"/>
      <c r="O154" s="714"/>
      <c r="P154" s="557"/>
      <c r="Q154" s="556"/>
      <c r="R154" s="599"/>
      <c r="S154" s="599"/>
      <c r="T154" s="557"/>
      <c r="U154" s="667"/>
      <c r="V154" s="730"/>
      <c r="W154" s="658"/>
    </row>
    <row r="155" spans="1:23" x14ac:dyDescent="0.25">
      <c r="A155" s="140">
        <v>147</v>
      </c>
      <c r="B155" s="115" t="s">
        <v>425</v>
      </c>
      <c r="C155" s="635"/>
      <c r="D155" s="711"/>
      <c r="E155" s="712"/>
      <c r="F155" s="557"/>
      <c r="G155" s="556"/>
      <c r="H155" s="713"/>
      <c r="I155" s="599"/>
      <c r="J155" s="599"/>
      <c r="K155" s="599"/>
      <c r="L155" s="599"/>
      <c r="M155" s="599"/>
      <c r="N155" s="714"/>
      <c r="O155" s="714"/>
      <c r="P155" s="557"/>
      <c r="Q155" s="556"/>
      <c r="R155" s="599"/>
      <c r="S155" s="599"/>
      <c r="T155" s="557"/>
      <c r="U155" s="667"/>
      <c r="V155" s="730"/>
      <c r="W155" s="658"/>
    </row>
    <row r="156" spans="1:23" x14ac:dyDescent="0.25">
      <c r="A156" s="140">
        <v>148</v>
      </c>
      <c r="B156" s="115" t="s">
        <v>426</v>
      </c>
      <c r="C156" s="635"/>
      <c r="D156" s="711"/>
      <c r="E156" s="712"/>
      <c r="F156" s="557"/>
      <c r="G156" s="556"/>
      <c r="H156" s="713"/>
      <c r="I156" s="599"/>
      <c r="J156" s="599"/>
      <c r="K156" s="599"/>
      <c r="L156" s="599"/>
      <c r="M156" s="599"/>
      <c r="N156" s="714"/>
      <c r="O156" s="714"/>
      <c r="P156" s="557"/>
      <c r="Q156" s="556"/>
      <c r="R156" s="599"/>
      <c r="S156" s="599"/>
      <c r="T156" s="557"/>
      <c r="U156" s="667"/>
      <c r="V156" s="730"/>
      <c r="W156" s="658"/>
    </row>
    <row r="157" spans="1:23" x14ac:dyDescent="0.25">
      <c r="A157" s="141">
        <v>149</v>
      </c>
      <c r="B157" s="236" t="s">
        <v>427</v>
      </c>
      <c r="C157" s="709"/>
      <c r="D157" s="715"/>
      <c r="E157" s="716"/>
      <c r="F157" s="559"/>
      <c r="G157" s="558"/>
      <c r="H157" s="717"/>
      <c r="I157" s="718"/>
      <c r="J157" s="718"/>
      <c r="K157" s="718"/>
      <c r="L157" s="718"/>
      <c r="M157" s="718"/>
      <c r="N157" s="719"/>
      <c r="O157" s="719"/>
      <c r="P157" s="559"/>
      <c r="Q157" s="558"/>
      <c r="R157" s="718"/>
      <c r="S157" s="718"/>
      <c r="T157" s="559"/>
      <c r="U157" s="668"/>
      <c r="V157" s="731"/>
      <c r="W157" s="732"/>
    </row>
    <row r="158" spans="1:23" x14ac:dyDescent="0.25">
      <c r="A158" s="210">
        <v>150</v>
      </c>
      <c r="B158" s="527" t="s">
        <v>428</v>
      </c>
      <c r="C158" s="710"/>
      <c r="D158" s="720"/>
      <c r="E158" s="721"/>
      <c r="F158" s="722"/>
      <c r="G158" s="723"/>
      <c r="H158" s="724"/>
      <c r="I158" s="725"/>
      <c r="J158" s="725"/>
      <c r="K158" s="725"/>
      <c r="L158" s="725"/>
      <c r="M158" s="725"/>
      <c r="N158" s="726"/>
      <c r="O158" s="726"/>
      <c r="P158" s="722"/>
      <c r="Q158" s="723"/>
      <c r="R158" s="725"/>
      <c r="S158" s="725"/>
      <c r="T158" s="722"/>
      <c r="U158" s="733"/>
      <c r="V158" s="734"/>
      <c r="W158" s="735"/>
    </row>
    <row r="159" spans="1:23" x14ac:dyDescent="0.25">
      <c r="A159" s="140">
        <v>151</v>
      </c>
      <c r="B159" s="115" t="s">
        <v>429</v>
      </c>
      <c r="C159" s="635"/>
      <c r="D159" s="711"/>
      <c r="E159" s="712"/>
      <c r="F159" s="557"/>
      <c r="G159" s="556"/>
      <c r="H159" s="713"/>
      <c r="I159" s="599"/>
      <c r="J159" s="599"/>
      <c r="K159" s="599"/>
      <c r="L159" s="599"/>
      <c r="M159" s="599"/>
      <c r="N159" s="714"/>
      <c r="O159" s="714"/>
      <c r="P159" s="557"/>
      <c r="Q159" s="556"/>
      <c r="R159" s="599"/>
      <c r="S159" s="599"/>
      <c r="T159" s="557"/>
      <c r="U159" s="667"/>
      <c r="V159" s="730"/>
      <c r="W159" s="658"/>
    </row>
    <row r="160" spans="1:23" x14ac:dyDescent="0.25">
      <c r="A160" s="140">
        <v>152</v>
      </c>
      <c r="B160" s="115" t="s">
        <v>430</v>
      </c>
      <c r="C160" s="635"/>
      <c r="D160" s="711"/>
      <c r="E160" s="712"/>
      <c r="F160" s="557"/>
      <c r="G160" s="556"/>
      <c r="H160" s="713"/>
      <c r="I160" s="599"/>
      <c r="J160" s="599"/>
      <c r="K160" s="599"/>
      <c r="L160" s="599"/>
      <c r="M160" s="599"/>
      <c r="N160" s="714"/>
      <c r="O160" s="714"/>
      <c r="P160" s="557"/>
      <c r="Q160" s="556"/>
      <c r="R160" s="599"/>
      <c r="S160" s="599"/>
      <c r="T160" s="557"/>
      <c r="U160" s="667"/>
      <c r="V160" s="730"/>
      <c r="W160" s="658"/>
    </row>
    <row r="161" spans="1:23" x14ac:dyDescent="0.25">
      <c r="A161" s="140">
        <v>153</v>
      </c>
      <c r="B161" s="115" t="s">
        <v>431</v>
      </c>
      <c r="C161" s="635"/>
      <c r="D161" s="711"/>
      <c r="E161" s="712"/>
      <c r="F161" s="557"/>
      <c r="G161" s="556"/>
      <c r="H161" s="713"/>
      <c r="I161" s="599"/>
      <c r="J161" s="599"/>
      <c r="K161" s="599"/>
      <c r="L161" s="599"/>
      <c r="M161" s="599"/>
      <c r="N161" s="714"/>
      <c r="O161" s="714"/>
      <c r="P161" s="557"/>
      <c r="Q161" s="556"/>
      <c r="R161" s="599"/>
      <c r="S161" s="599"/>
      <c r="T161" s="557"/>
      <c r="U161" s="667"/>
      <c r="V161" s="730"/>
      <c r="W161" s="658"/>
    </row>
    <row r="162" spans="1:23" x14ac:dyDescent="0.25">
      <c r="A162" s="140">
        <v>154</v>
      </c>
      <c r="B162" s="115" t="s">
        <v>432</v>
      </c>
      <c r="C162" s="635"/>
      <c r="D162" s="711"/>
      <c r="E162" s="712"/>
      <c r="F162" s="557"/>
      <c r="G162" s="556"/>
      <c r="H162" s="713"/>
      <c r="I162" s="599"/>
      <c r="J162" s="599"/>
      <c r="K162" s="599"/>
      <c r="L162" s="599"/>
      <c r="M162" s="599"/>
      <c r="N162" s="714"/>
      <c r="O162" s="714"/>
      <c r="P162" s="557"/>
      <c r="Q162" s="556"/>
      <c r="R162" s="599"/>
      <c r="S162" s="599"/>
      <c r="T162" s="557"/>
      <c r="U162" s="667"/>
      <c r="V162" s="730"/>
      <c r="W162" s="658"/>
    </row>
    <row r="163" spans="1:23" x14ac:dyDescent="0.25">
      <c r="A163" s="140">
        <v>155</v>
      </c>
      <c r="B163" s="115" t="s">
        <v>433</v>
      </c>
      <c r="C163" s="635"/>
      <c r="D163" s="711"/>
      <c r="E163" s="712"/>
      <c r="F163" s="557"/>
      <c r="G163" s="556"/>
      <c r="H163" s="713"/>
      <c r="I163" s="599"/>
      <c r="J163" s="599"/>
      <c r="K163" s="599"/>
      <c r="L163" s="599"/>
      <c r="M163" s="599"/>
      <c r="N163" s="714"/>
      <c r="O163" s="714"/>
      <c r="P163" s="557"/>
      <c r="Q163" s="556"/>
      <c r="R163" s="599"/>
      <c r="S163" s="599"/>
      <c r="T163" s="557"/>
      <c r="U163" s="667"/>
      <c r="V163" s="730"/>
      <c r="W163" s="658"/>
    </row>
    <row r="164" spans="1:23" x14ac:dyDescent="0.25">
      <c r="A164" s="140">
        <v>156</v>
      </c>
      <c r="B164" s="115" t="s">
        <v>434</v>
      </c>
      <c r="C164" s="635"/>
      <c r="D164" s="711"/>
      <c r="E164" s="712"/>
      <c r="F164" s="557"/>
      <c r="G164" s="556"/>
      <c r="H164" s="713"/>
      <c r="I164" s="599"/>
      <c r="J164" s="599"/>
      <c r="K164" s="599"/>
      <c r="L164" s="599"/>
      <c r="M164" s="599"/>
      <c r="N164" s="714"/>
      <c r="O164" s="714"/>
      <c r="P164" s="557"/>
      <c r="Q164" s="556"/>
      <c r="R164" s="599"/>
      <c r="S164" s="599"/>
      <c r="T164" s="557"/>
      <c r="U164" s="667"/>
      <c r="V164" s="730"/>
      <c r="W164" s="658"/>
    </row>
    <row r="165" spans="1:23" x14ac:dyDescent="0.25">
      <c r="A165" s="140">
        <v>157</v>
      </c>
      <c r="B165" s="115" t="s">
        <v>435</v>
      </c>
      <c r="C165" s="635"/>
      <c r="D165" s="711"/>
      <c r="E165" s="712"/>
      <c r="F165" s="557"/>
      <c r="G165" s="556"/>
      <c r="H165" s="713"/>
      <c r="I165" s="599"/>
      <c r="J165" s="599"/>
      <c r="K165" s="599"/>
      <c r="L165" s="599"/>
      <c r="M165" s="599"/>
      <c r="N165" s="714"/>
      <c r="O165" s="714"/>
      <c r="P165" s="557"/>
      <c r="Q165" s="556"/>
      <c r="R165" s="599"/>
      <c r="S165" s="599"/>
      <c r="T165" s="557"/>
      <c r="U165" s="667"/>
      <c r="V165" s="730"/>
      <c r="W165" s="658"/>
    </row>
    <row r="166" spans="1:23" x14ac:dyDescent="0.25">
      <c r="A166" s="140">
        <v>158</v>
      </c>
      <c r="B166" s="115" t="s">
        <v>436</v>
      </c>
      <c r="C166" s="635"/>
      <c r="D166" s="711"/>
      <c r="E166" s="712"/>
      <c r="F166" s="557"/>
      <c r="G166" s="556"/>
      <c r="H166" s="713"/>
      <c r="I166" s="599"/>
      <c r="J166" s="599"/>
      <c r="K166" s="599"/>
      <c r="L166" s="599"/>
      <c r="M166" s="599"/>
      <c r="N166" s="714"/>
      <c r="O166" s="714"/>
      <c r="P166" s="557"/>
      <c r="Q166" s="556"/>
      <c r="R166" s="599"/>
      <c r="S166" s="599"/>
      <c r="T166" s="557"/>
      <c r="U166" s="667"/>
      <c r="V166" s="730"/>
      <c r="W166" s="658"/>
    </row>
    <row r="167" spans="1:23" x14ac:dyDescent="0.25">
      <c r="A167" s="140">
        <v>159</v>
      </c>
      <c r="B167" s="115" t="s">
        <v>437</v>
      </c>
      <c r="C167" s="635"/>
      <c r="D167" s="711"/>
      <c r="E167" s="712"/>
      <c r="F167" s="557"/>
      <c r="G167" s="556"/>
      <c r="H167" s="713"/>
      <c r="I167" s="599"/>
      <c r="J167" s="599"/>
      <c r="K167" s="599"/>
      <c r="L167" s="599"/>
      <c r="M167" s="599"/>
      <c r="N167" s="714"/>
      <c r="O167" s="714"/>
      <c r="P167" s="557"/>
      <c r="Q167" s="556"/>
      <c r="R167" s="599"/>
      <c r="S167" s="599"/>
      <c r="T167" s="557"/>
      <c r="U167" s="667"/>
      <c r="V167" s="730"/>
      <c r="W167" s="658"/>
    </row>
    <row r="168" spans="1:23" x14ac:dyDescent="0.25">
      <c r="A168" s="140">
        <v>160</v>
      </c>
      <c r="B168" s="115" t="s">
        <v>438</v>
      </c>
      <c r="C168" s="635"/>
      <c r="D168" s="711"/>
      <c r="E168" s="712"/>
      <c r="F168" s="557"/>
      <c r="G168" s="556"/>
      <c r="H168" s="713"/>
      <c r="I168" s="599"/>
      <c r="J168" s="599"/>
      <c r="K168" s="599"/>
      <c r="L168" s="599"/>
      <c r="M168" s="599"/>
      <c r="N168" s="714"/>
      <c r="O168" s="714"/>
      <c r="P168" s="557"/>
      <c r="Q168" s="556"/>
      <c r="R168" s="599"/>
      <c r="S168" s="599"/>
      <c r="T168" s="557"/>
      <c r="U168" s="667"/>
      <c r="V168" s="730"/>
      <c r="W168" s="658"/>
    </row>
    <row r="169" spans="1:23" x14ac:dyDescent="0.25">
      <c r="A169" s="140">
        <v>161</v>
      </c>
      <c r="B169" s="115" t="s">
        <v>439</v>
      </c>
      <c r="C169" s="635"/>
      <c r="D169" s="711"/>
      <c r="E169" s="712"/>
      <c r="F169" s="557"/>
      <c r="G169" s="556"/>
      <c r="H169" s="713"/>
      <c r="I169" s="599"/>
      <c r="J169" s="599"/>
      <c r="K169" s="599"/>
      <c r="L169" s="599"/>
      <c r="M169" s="599"/>
      <c r="N169" s="714"/>
      <c r="O169" s="714"/>
      <c r="P169" s="557"/>
      <c r="Q169" s="556"/>
      <c r="R169" s="599"/>
      <c r="S169" s="599"/>
      <c r="T169" s="557"/>
      <c r="U169" s="667"/>
      <c r="V169" s="730"/>
      <c r="W169" s="658"/>
    </row>
    <row r="170" spans="1:23" x14ac:dyDescent="0.25">
      <c r="A170" s="140">
        <v>162</v>
      </c>
      <c r="B170" s="115" t="s">
        <v>440</v>
      </c>
      <c r="C170" s="635"/>
      <c r="D170" s="711"/>
      <c r="E170" s="712"/>
      <c r="F170" s="557"/>
      <c r="G170" s="556"/>
      <c r="H170" s="713"/>
      <c r="I170" s="599"/>
      <c r="J170" s="599"/>
      <c r="K170" s="599"/>
      <c r="L170" s="599"/>
      <c r="M170" s="599"/>
      <c r="N170" s="714"/>
      <c r="O170" s="714"/>
      <c r="P170" s="557"/>
      <c r="Q170" s="556"/>
      <c r="R170" s="599"/>
      <c r="S170" s="599"/>
      <c r="T170" s="557"/>
      <c r="U170" s="667"/>
      <c r="V170" s="730"/>
      <c r="W170" s="658"/>
    </row>
    <row r="171" spans="1:23" x14ac:dyDescent="0.25">
      <c r="A171" s="140">
        <v>163</v>
      </c>
      <c r="B171" s="115" t="s">
        <v>441</v>
      </c>
      <c r="C171" s="635"/>
      <c r="D171" s="711"/>
      <c r="E171" s="712"/>
      <c r="F171" s="557"/>
      <c r="G171" s="556"/>
      <c r="H171" s="713"/>
      <c r="I171" s="599"/>
      <c r="J171" s="599"/>
      <c r="K171" s="599"/>
      <c r="L171" s="599"/>
      <c r="M171" s="599"/>
      <c r="N171" s="714"/>
      <c r="O171" s="714"/>
      <c r="P171" s="557"/>
      <c r="Q171" s="556"/>
      <c r="R171" s="599"/>
      <c r="S171" s="599"/>
      <c r="T171" s="557"/>
      <c r="U171" s="667"/>
      <c r="V171" s="730"/>
      <c r="W171" s="658"/>
    </row>
    <row r="172" spans="1:23" x14ac:dyDescent="0.25">
      <c r="A172" s="140">
        <v>164</v>
      </c>
      <c r="B172" s="115" t="s">
        <v>442</v>
      </c>
      <c r="C172" s="635"/>
      <c r="D172" s="711"/>
      <c r="E172" s="712"/>
      <c r="F172" s="557"/>
      <c r="G172" s="556"/>
      <c r="H172" s="713"/>
      <c r="I172" s="599"/>
      <c r="J172" s="599"/>
      <c r="K172" s="599"/>
      <c r="L172" s="599"/>
      <c r="M172" s="599"/>
      <c r="N172" s="714"/>
      <c r="O172" s="714"/>
      <c r="P172" s="557"/>
      <c r="Q172" s="556"/>
      <c r="R172" s="599"/>
      <c r="S172" s="599"/>
      <c r="T172" s="557"/>
      <c r="U172" s="667"/>
      <c r="V172" s="730"/>
      <c r="W172" s="658"/>
    </row>
    <row r="173" spans="1:23" x14ac:dyDescent="0.25">
      <c r="A173" s="140">
        <v>165</v>
      </c>
      <c r="B173" s="115" t="s">
        <v>443</v>
      </c>
      <c r="C173" s="635"/>
      <c r="D173" s="711"/>
      <c r="E173" s="712"/>
      <c r="F173" s="557"/>
      <c r="G173" s="556"/>
      <c r="H173" s="713"/>
      <c r="I173" s="599"/>
      <c r="J173" s="599"/>
      <c r="K173" s="599"/>
      <c r="L173" s="599"/>
      <c r="M173" s="599"/>
      <c r="N173" s="714"/>
      <c r="O173" s="714"/>
      <c r="P173" s="557"/>
      <c r="Q173" s="556"/>
      <c r="R173" s="599"/>
      <c r="S173" s="599"/>
      <c r="T173" s="557"/>
      <c r="U173" s="667"/>
      <c r="V173" s="730"/>
      <c r="W173" s="658"/>
    </row>
    <row r="174" spans="1:23" x14ac:dyDescent="0.25">
      <c r="A174" s="140">
        <v>166</v>
      </c>
      <c r="B174" s="115" t="s">
        <v>444</v>
      </c>
      <c r="C174" s="635"/>
      <c r="D174" s="711"/>
      <c r="E174" s="712"/>
      <c r="F174" s="557"/>
      <c r="G174" s="556"/>
      <c r="H174" s="713"/>
      <c r="I174" s="599"/>
      <c r="J174" s="599"/>
      <c r="K174" s="599"/>
      <c r="L174" s="599"/>
      <c r="M174" s="599"/>
      <c r="N174" s="714"/>
      <c r="O174" s="714"/>
      <c r="P174" s="557"/>
      <c r="Q174" s="556"/>
      <c r="R174" s="599"/>
      <c r="S174" s="599"/>
      <c r="T174" s="557"/>
      <c r="U174" s="667"/>
      <c r="V174" s="730"/>
      <c r="W174" s="658"/>
    </row>
    <row r="175" spans="1:23" x14ac:dyDescent="0.25">
      <c r="A175" s="140">
        <v>167</v>
      </c>
      <c r="B175" s="115" t="s">
        <v>445</v>
      </c>
      <c r="C175" s="635"/>
      <c r="D175" s="711"/>
      <c r="E175" s="712"/>
      <c r="F175" s="557"/>
      <c r="G175" s="556"/>
      <c r="H175" s="713"/>
      <c r="I175" s="599"/>
      <c r="J175" s="599"/>
      <c r="K175" s="599"/>
      <c r="L175" s="599"/>
      <c r="M175" s="599"/>
      <c r="N175" s="714"/>
      <c r="O175" s="714"/>
      <c r="P175" s="557"/>
      <c r="Q175" s="556"/>
      <c r="R175" s="599"/>
      <c r="S175" s="599"/>
      <c r="T175" s="557"/>
      <c r="U175" s="667"/>
      <c r="V175" s="730"/>
      <c r="W175" s="658"/>
    </row>
    <row r="176" spans="1:23" x14ac:dyDescent="0.25">
      <c r="A176" s="140">
        <v>168</v>
      </c>
      <c r="B176" s="115" t="s">
        <v>446</v>
      </c>
      <c r="C176" s="635"/>
      <c r="D176" s="711"/>
      <c r="E176" s="712"/>
      <c r="F176" s="557"/>
      <c r="G176" s="556"/>
      <c r="H176" s="713"/>
      <c r="I176" s="599"/>
      <c r="J176" s="599"/>
      <c r="K176" s="599"/>
      <c r="L176" s="599"/>
      <c r="M176" s="599"/>
      <c r="N176" s="714"/>
      <c r="O176" s="714"/>
      <c r="P176" s="557"/>
      <c r="Q176" s="556"/>
      <c r="R176" s="599"/>
      <c r="S176" s="599"/>
      <c r="T176" s="557"/>
      <c r="U176" s="667"/>
      <c r="V176" s="730"/>
      <c r="W176" s="658"/>
    </row>
    <row r="177" spans="1:23" x14ac:dyDescent="0.25">
      <c r="A177" s="140">
        <v>169</v>
      </c>
      <c r="B177" s="115" t="s">
        <v>447</v>
      </c>
      <c r="C177" s="635"/>
      <c r="D177" s="711"/>
      <c r="E177" s="712"/>
      <c r="F177" s="557"/>
      <c r="G177" s="556"/>
      <c r="H177" s="713"/>
      <c r="I177" s="599"/>
      <c r="J177" s="599"/>
      <c r="K177" s="599"/>
      <c r="L177" s="599"/>
      <c r="M177" s="599"/>
      <c r="N177" s="714"/>
      <c r="O177" s="714"/>
      <c r="P177" s="557"/>
      <c r="Q177" s="556"/>
      <c r="R177" s="599"/>
      <c r="S177" s="599"/>
      <c r="T177" s="557"/>
      <c r="U177" s="667"/>
      <c r="V177" s="730"/>
      <c r="W177" s="658"/>
    </row>
    <row r="178" spans="1:23" x14ac:dyDescent="0.25">
      <c r="A178" s="140">
        <v>170</v>
      </c>
      <c r="B178" s="115" t="s">
        <v>448</v>
      </c>
      <c r="C178" s="635"/>
      <c r="D178" s="711"/>
      <c r="E178" s="712"/>
      <c r="F178" s="557"/>
      <c r="G178" s="556"/>
      <c r="H178" s="713"/>
      <c r="I178" s="599"/>
      <c r="J178" s="599"/>
      <c r="K178" s="599"/>
      <c r="L178" s="599"/>
      <c r="M178" s="599"/>
      <c r="N178" s="714"/>
      <c r="O178" s="714"/>
      <c r="P178" s="557"/>
      <c r="Q178" s="556"/>
      <c r="R178" s="599"/>
      <c r="S178" s="599"/>
      <c r="T178" s="557"/>
      <c r="U178" s="667"/>
      <c r="V178" s="730"/>
      <c r="W178" s="658"/>
    </row>
    <row r="179" spans="1:23" x14ac:dyDescent="0.25">
      <c r="A179" s="140">
        <v>171</v>
      </c>
      <c r="B179" s="115" t="s">
        <v>449</v>
      </c>
      <c r="C179" s="635"/>
      <c r="D179" s="711"/>
      <c r="E179" s="712"/>
      <c r="F179" s="557"/>
      <c r="G179" s="556"/>
      <c r="H179" s="713"/>
      <c r="I179" s="599"/>
      <c r="J179" s="599"/>
      <c r="K179" s="599"/>
      <c r="L179" s="599"/>
      <c r="M179" s="599"/>
      <c r="N179" s="714"/>
      <c r="O179" s="714"/>
      <c r="P179" s="557"/>
      <c r="Q179" s="556"/>
      <c r="R179" s="599"/>
      <c r="S179" s="599"/>
      <c r="T179" s="557"/>
      <c r="U179" s="667"/>
      <c r="V179" s="730"/>
      <c r="W179" s="658"/>
    </row>
    <row r="180" spans="1:23" x14ac:dyDescent="0.25">
      <c r="A180" s="140">
        <v>172</v>
      </c>
      <c r="B180" s="115" t="s">
        <v>450</v>
      </c>
      <c r="C180" s="635"/>
      <c r="D180" s="711"/>
      <c r="E180" s="712"/>
      <c r="F180" s="557"/>
      <c r="G180" s="556"/>
      <c r="H180" s="713"/>
      <c r="I180" s="599"/>
      <c r="J180" s="599"/>
      <c r="K180" s="599"/>
      <c r="L180" s="599"/>
      <c r="M180" s="599"/>
      <c r="N180" s="714"/>
      <c r="O180" s="714"/>
      <c r="P180" s="557"/>
      <c r="Q180" s="556"/>
      <c r="R180" s="599"/>
      <c r="S180" s="599"/>
      <c r="T180" s="557"/>
      <c r="U180" s="667"/>
      <c r="V180" s="730"/>
      <c r="W180" s="658"/>
    </row>
    <row r="181" spans="1:23" x14ac:dyDescent="0.25">
      <c r="A181" s="140">
        <v>173</v>
      </c>
      <c r="B181" s="115" t="s">
        <v>451</v>
      </c>
      <c r="C181" s="635"/>
      <c r="D181" s="711"/>
      <c r="E181" s="712"/>
      <c r="F181" s="557"/>
      <c r="G181" s="556"/>
      <c r="H181" s="713"/>
      <c r="I181" s="599"/>
      <c r="J181" s="599"/>
      <c r="K181" s="599"/>
      <c r="L181" s="599"/>
      <c r="M181" s="599"/>
      <c r="N181" s="714"/>
      <c r="O181" s="714"/>
      <c r="P181" s="557"/>
      <c r="Q181" s="556"/>
      <c r="R181" s="599"/>
      <c r="S181" s="599"/>
      <c r="T181" s="557"/>
      <c r="U181" s="667"/>
      <c r="V181" s="730"/>
      <c r="W181" s="658"/>
    </row>
    <row r="182" spans="1:23" x14ac:dyDescent="0.25">
      <c r="A182" s="140">
        <v>174</v>
      </c>
      <c r="B182" s="115" t="s">
        <v>452</v>
      </c>
      <c r="C182" s="635"/>
      <c r="D182" s="711"/>
      <c r="E182" s="712"/>
      <c r="F182" s="557"/>
      <c r="G182" s="556"/>
      <c r="H182" s="713"/>
      <c r="I182" s="599"/>
      <c r="J182" s="599"/>
      <c r="K182" s="599"/>
      <c r="L182" s="599"/>
      <c r="M182" s="599"/>
      <c r="N182" s="714"/>
      <c r="O182" s="714"/>
      <c r="P182" s="557"/>
      <c r="Q182" s="556"/>
      <c r="R182" s="599"/>
      <c r="S182" s="599"/>
      <c r="T182" s="557"/>
      <c r="U182" s="667"/>
      <c r="V182" s="730"/>
      <c r="W182" s="658"/>
    </row>
    <row r="183" spans="1:23" x14ac:dyDescent="0.25">
      <c r="A183" s="140">
        <v>175</v>
      </c>
      <c r="B183" s="115" t="s">
        <v>453</v>
      </c>
      <c r="C183" s="635"/>
      <c r="D183" s="711"/>
      <c r="E183" s="712"/>
      <c r="F183" s="557"/>
      <c r="G183" s="556"/>
      <c r="H183" s="713"/>
      <c r="I183" s="599"/>
      <c r="J183" s="599"/>
      <c r="K183" s="599"/>
      <c r="L183" s="599"/>
      <c r="M183" s="599"/>
      <c r="N183" s="714"/>
      <c r="O183" s="714"/>
      <c r="P183" s="557"/>
      <c r="Q183" s="556"/>
      <c r="R183" s="599"/>
      <c r="S183" s="599"/>
      <c r="T183" s="557"/>
      <c r="U183" s="667"/>
      <c r="V183" s="730"/>
      <c r="W183" s="658"/>
    </row>
    <row r="184" spans="1:23" x14ac:dyDescent="0.25">
      <c r="A184" s="140">
        <v>176</v>
      </c>
      <c r="B184" s="115" t="s">
        <v>454</v>
      </c>
      <c r="C184" s="635"/>
      <c r="D184" s="711"/>
      <c r="E184" s="712"/>
      <c r="F184" s="557"/>
      <c r="G184" s="556"/>
      <c r="H184" s="713"/>
      <c r="I184" s="599"/>
      <c r="J184" s="599"/>
      <c r="K184" s="599"/>
      <c r="L184" s="599"/>
      <c r="M184" s="599"/>
      <c r="N184" s="714"/>
      <c r="O184" s="714"/>
      <c r="P184" s="557"/>
      <c r="Q184" s="556"/>
      <c r="R184" s="599"/>
      <c r="S184" s="599"/>
      <c r="T184" s="557"/>
      <c r="U184" s="667"/>
      <c r="V184" s="730"/>
      <c r="W184" s="658"/>
    </row>
    <row r="185" spans="1:23" x14ac:dyDescent="0.25">
      <c r="A185" s="140">
        <v>177</v>
      </c>
      <c r="B185" s="115" t="s">
        <v>455</v>
      </c>
      <c r="C185" s="635"/>
      <c r="D185" s="711"/>
      <c r="E185" s="712"/>
      <c r="F185" s="557"/>
      <c r="G185" s="556"/>
      <c r="H185" s="713"/>
      <c r="I185" s="599"/>
      <c r="J185" s="599"/>
      <c r="K185" s="599"/>
      <c r="L185" s="599"/>
      <c r="M185" s="599"/>
      <c r="N185" s="714"/>
      <c r="O185" s="714"/>
      <c r="P185" s="557"/>
      <c r="Q185" s="556"/>
      <c r="R185" s="599"/>
      <c r="S185" s="599"/>
      <c r="T185" s="557"/>
      <c r="U185" s="667"/>
      <c r="V185" s="730"/>
      <c r="W185" s="658"/>
    </row>
    <row r="186" spans="1:23" x14ac:dyDescent="0.25">
      <c r="A186" s="140">
        <v>178</v>
      </c>
      <c r="B186" s="115" t="s">
        <v>456</v>
      </c>
      <c r="C186" s="635"/>
      <c r="D186" s="711"/>
      <c r="E186" s="712"/>
      <c r="F186" s="557"/>
      <c r="G186" s="556"/>
      <c r="H186" s="713"/>
      <c r="I186" s="599"/>
      <c r="J186" s="599"/>
      <c r="K186" s="599"/>
      <c r="L186" s="599"/>
      <c r="M186" s="599"/>
      <c r="N186" s="714"/>
      <c r="O186" s="714"/>
      <c r="P186" s="557"/>
      <c r="Q186" s="556"/>
      <c r="R186" s="599"/>
      <c r="S186" s="599"/>
      <c r="T186" s="557"/>
      <c r="U186" s="667"/>
      <c r="V186" s="730"/>
      <c r="W186" s="658"/>
    </row>
    <row r="187" spans="1:23" x14ac:dyDescent="0.25">
      <c r="A187" s="141">
        <v>179</v>
      </c>
      <c r="B187" s="236" t="s">
        <v>457</v>
      </c>
      <c r="C187" s="709"/>
      <c r="D187" s="715"/>
      <c r="E187" s="716"/>
      <c r="F187" s="559"/>
      <c r="G187" s="558"/>
      <c r="H187" s="717"/>
      <c r="I187" s="718"/>
      <c r="J187" s="718"/>
      <c r="K187" s="718"/>
      <c r="L187" s="718"/>
      <c r="M187" s="718"/>
      <c r="N187" s="719"/>
      <c r="O187" s="719"/>
      <c r="P187" s="559"/>
      <c r="Q187" s="558"/>
      <c r="R187" s="718"/>
      <c r="S187" s="718"/>
      <c r="T187" s="559"/>
      <c r="U187" s="668"/>
      <c r="V187" s="731"/>
      <c r="W187" s="732"/>
    </row>
    <row r="188" spans="1:23" x14ac:dyDescent="0.25">
      <c r="A188" s="210">
        <v>180</v>
      </c>
      <c r="B188" s="527" t="s">
        <v>458</v>
      </c>
      <c r="C188" s="710"/>
      <c r="D188" s="720"/>
      <c r="E188" s="721"/>
      <c r="F188" s="722"/>
      <c r="G188" s="723"/>
      <c r="H188" s="724"/>
      <c r="I188" s="725"/>
      <c r="J188" s="725"/>
      <c r="K188" s="725"/>
      <c r="L188" s="725"/>
      <c r="M188" s="725"/>
      <c r="N188" s="726"/>
      <c r="O188" s="726"/>
      <c r="P188" s="722"/>
      <c r="Q188" s="723"/>
      <c r="R188" s="725"/>
      <c r="S188" s="725"/>
      <c r="T188" s="722"/>
      <c r="U188" s="733"/>
      <c r="V188" s="734"/>
      <c r="W188" s="735"/>
    </row>
    <row r="189" spans="1:23" x14ac:dyDescent="0.25">
      <c r="A189" s="140">
        <v>181</v>
      </c>
      <c r="B189" s="115" t="s">
        <v>459</v>
      </c>
      <c r="C189" s="635"/>
      <c r="D189" s="711"/>
      <c r="E189" s="712"/>
      <c r="F189" s="557"/>
      <c r="G189" s="556"/>
      <c r="H189" s="713"/>
      <c r="I189" s="599"/>
      <c r="J189" s="599"/>
      <c r="K189" s="599"/>
      <c r="L189" s="599"/>
      <c r="M189" s="599"/>
      <c r="N189" s="714"/>
      <c r="O189" s="714"/>
      <c r="P189" s="557"/>
      <c r="Q189" s="556"/>
      <c r="R189" s="599"/>
      <c r="S189" s="599"/>
      <c r="T189" s="557"/>
      <c r="U189" s="667"/>
      <c r="V189" s="730"/>
      <c r="W189" s="658"/>
    </row>
    <row r="190" spans="1:23" x14ac:dyDescent="0.25">
      <c r="A190" s="140">
        <v>182</v>
      </c>
      <c r="B190" s="115" t="s">
        <v>460</v>
      </c>
      <c r="C190" s="635"/>
      <c r="D190" s="711"/>
      <c r="E190" s="712"/>
      <c r="F190" s="557"/>
      <c r="G190" s="556"/>
      <c r="H190" s="713"/>
      <c r="I190" s="599"/>
      <c r="J190" s="599"/>
      <c r="K190" s="599"/>
      <c r="L190" s="599"/>
      <c r="M190" s="599"/>
      <c r="N190" s="714"/>
      <c r="O190" s="714"/>
      <c r="P190" s="557"/>
      <c r="Q190" s="556"/>
      <c r="R190" s="599"/>
      <c r="S190" s="599"/>
      <c r="T190" s="557"/>
      <c r="U190" s="667"/>
      <c r="V190" s="730"/>
      <c r="W190" s="658"/>
    </row>
    <row r="191" spans="1:23" x14ac:dyDescent="0.25">
      <c r="A191" s="140">
        <v>183</v>
      </c>
      <c r="B191" s="115" t="s">
        <v>461</v>
      </c>
      <c r="C191" s="635"/>
      <c r="D191" s="711"/>
      <c r="E191" s="712"/>
      <c r="F191" s="557"/>
      <c r="G191" s="556"/>
      <c r="H191" s="713"/>
      <c r="I191" s="599"/>
      <c r="J191" s="599"/>
      <c r="K191" s="599"/>
      <c r="L191" s="599"/>
      <c r="M191" s="599"/>
      <c r="N191" s="714"/>
      <c r="O191" s="714"/>
      <c r="P191" s="557"/>
      <c r="Q191" s="556"/>
      <c r="R191" s="599"/>
      <c r="S191" s="599"/>
      <c r="T191" s="557"/>
      <c r="U191" s="667"/>
      <c r="V191" s="730"/>
      <c r="W191" s="658"/>
    </row>
    <row r="192" spans="1:23" x14ac:dyDescent="0.25">
      <c r="A192" s="140">
        <v>184</v>
      </c>
      <c r="B192" s="115" t="s">
        <v>462</v>
      </c>
      <c r="C192" s="635"/>
      <c r="D192" s="711"/>
      <c r="E192" s="712"/>
      <c r="F192" s="557"/>
      <c r="G192" s="556"/>
      <c r="H192" s="713"/>
      <c r="I192" s="599"/>
      <c r="J192" s="599"/>
      <c r="K192" s="599"/>
      <c r="L192" s="599"/>
      <c r="M192" s="599"/>
      <c r="N192" s="714"/>
      <c r="O192" s="714"/>
      <c r="P192" s="557"/>
      <c r="Q192" s="556"/>
      <c r="R192" s="599"/>
      <c r="S192" s="599"/>
      <c r="T192" s="557"/>
      <c r="U192" s="667"/>
      <c r="V192" s="730"/>
      <c r="W192" s="658"/>
    </row>
    <row r="193" spans="1:23" x14ac:dyDescent="0.25">
      <c r="A193" s="140">
        <v>185</v>
      </c>
      <c r="B193" s="115" t="s">
        <v>463</v>
      </c>
      <c r="C193" s="635"/>
      <c r="D193" s="711"/>
      <c r="E193" s="712"/>
      <c r="F193" s="557"/>
      <c r="G193" s="556"/>
      <c r="H193" s="713"/>
      <c r="I193" s="599"/>
      <c r="J193" s="599"/>
      <c r="K193" s="599"/>
      <c r="L193" s="599"/>
      <c r="M193" s="599"/>
      <c r="N193" s="714"/>
      <c r="O193" s="714"/>
      <c r="P193" s="557"/>
      <c r="Q193" s="556"/>
      <c r="R193" s="599"/>
      <c r="S193" s="599"/>
      <c r="T193" s="557"/>
      <c r="U193" s="667"/>
      <c r="V193" s="730"/>
      <c r="W193" s="658"/>
    </row>
    <row r="194" spans="1:23" x14ac:dyDescent="0.25">
      <c r="A194" s="140">
        <v>186</v>
      </c>
      <c r="B194" s="115" t="s">
        <v>464</v>
      </c>
      <c r="C194" s="635"/>
      <c r="D194" s="711"/>
      <c r="E194" s="712"/>
      <c r="F194" s="557"/>
      <c r="G194" s="556"/>
      <c r="H194" s="713"/>
      <c r="I194" s="599"/>
      <c r="J194" s="599"/>
      <c r="K194" s="599"/>
      <c r="L194" s="599"/>
      <c r="M194" s="599"/>
      <c r="N194" s="714"/>
      <c r="O194" s="714"/>
      <c r="P194" s="557"/>
      <c r="Q194" s="556"/>
      <c r="R194" s="599"/>
      <c r="S194" s="599"/>
      <c r="T194" s="557"/>
      <c r="U194" s="667"/>
      <c r="V194" s="730"/>
      <c r="W194" s="658"/>
    </row>
    <row r="195" spans="1:23" x14ac:dyDescent="0.25">
      <c r="A195" s="140">
        <v>187</v>
      </c>
      <c r="B195" s="115" t="s">
        <v>465</v>
      </c>
      <c r="C195" s="635"/>
      <c r="D195" s="711"/>
      <c r="E195" s="712"/>
      <c r="F195" s="557"/>
      <c r="G195" s="556"/>
      <c r="H195" s="713"/>
      <c r="I195" s="599"/>
      <c r="J195" s="599"/>
      <c r="K195" s="599"/>
      <c r="L195" s="599"/>
      <c r="M195" s="599"/>
      <c r="N195" s="714"/>
      <c r="O195" s="714"/>
      <c r="P195" s="557"/>
      <c r="Q195" s="556"/>
      <c r="R195" s="599"/>
      <c r="S195" s="599"/>
      <c r="T195" s="557"/>
      <c r="U195" s="667"/>
      <c r="V195" s="730"/>
      <c r="W195" s="658"/>
    </row>
    <row r="196" spans="1:23" x14ac:dyDescent="0.25">
      <c r="A196" s="140">
        <v>188</v>
      </c>
      <c r="B196" s="115" t="s">
        <v>466</v>
      </c>
      <c r="C196" s="635"/>
      <c r="D196" s="711"/>
      <c r="E196" s="712"/>
      <c r="F196" s="557"/>
      <c r="G196" s="556"/>
      <c r="H196" s="713"/>
      <c r="I196" s="599"/>
      <c r="J196" s="599"/>
      <c r="K196" s="599"/>
      <c r="L196" s="599"/>
      <c r="M196" s="599"/>
      <c r="N196" s="714"/>
      <c r="O196" s="714"/>
      <c r="P196" s="557"/>
      <c r="Q196" s="556"/>
      <c r="R196" s="599"/>
      <c r="S196" s="599"/>
      <c r="T196" s="557"/>
      <c r="U196" s="667"/>
      <c r="V196" s="730"/>
      <c r="W196" s="658"/>
    </row>
    <row r="197" spans="1:23" x14ac:dyDescent="0.25">
      <c r="A197" s="140">
        <v>189</v>
      </c>
      <c r="B197" s="115" t="s">
        <v>467</v>
      </c>
      <c r="C197" s="635"/>
      <c r="D197" s="711"/>
      <c r="E197" s="712"/>
      <c r="F197" s="557"/>
      <c r="G197" s="556"/>
      <c r="H197" s="713"/>
      <c r="I197" s="599"/>
      <c r="J197" s="599"/>
      <c r="K197" s="599"/>
      <c r="L197" s="599"/>
      <c r="M197" s="599"/>
      <c r="N197" s="714"/>
      <c r="O197" s="714"/>
      <c r="P197" s="557"/>
      <c r="Q197" s="556"/>
      <c r="R197" s="599"/>
      <c r="S197" s="599"/>
      <c r="T197" s="557"/>
      <c r="U197" s="667"/>
      <c r="V197" s="730"/>
      <c r="W197" s="658"/>
    </row>
    <row r="198" spans="1:23" x14ac:dyDescent="0.25">
      <c r="A198" s="140">
        <v>190</v>
      </c>
      <c r="B198" s="115" t="s">
        <v>468</v>
      </c>
      <c r="C198" s="635"/>
      <c r="D198" s="711"/>
      <c r="E198" s="712"/>
      <c r="F198" s="557"/>
      <c r="G198" s="556"/>
      <c r="H198" s="713"/>
      <c r="I198" s="599"/>
      <c r="J198" s="599"/>
      <c r="K198" s="599"/>
      <c r="L198" s="599"/>
      <c r="M198" s="599"/>
      <c r="N198" s="714"/>
      <c r="O198" s="714"/>
      <c r="P198" s="557"/>
      <c r="Q198" s="556"/>
      <c r="R198" s="599"/>
      <c r="S198" s="599"/>
      <c r="T198" s="557"/>
      <c r="U198" s="667"/>
      <c r="V198" s="730"/>
      <c r="W198" s="658"/>
    </row>
    <row r="199" spans="1:23" x14ac:dyDescent="0.25">
      <c r="A199" s="140">
        <v>191</v>
      </c>
      <c r="B199" s="115" t="s">
        <v>469</v>
      </c>
      <c r="C199" s="635"/>
      <c r="D199" s="711"/>
      <c r="E199" s="712"/>
      <c r="F199" s="557"/>
      <c r="G199" s="556"/>
      <c r="H199" s="713"/>
      <c r="I199" s="599"/>
      <c r="J199" s="599"/>
      <c r="K199" s="599"/>
      <c r="L199" s="599"/>
      <c r="M199" s="599"/>
      <c r="N199" s="714"/>
      <c r="O199" s="714"/>
      <c r="P199" s="557"/>
      <c r="Q199" s="556"/>
      <c r="R199" s="599"/>
      <c r="S199" s="599"/>
      <c r="T199" s="557"/>
      <c r="U199" s="667"/>
      <c r="V199" s="730"/>
      <c r="W199" s="658"/>
    </row>
    <row r="200" spans="1:23" x14ac:dyDescent="0.25">
      <c r="A200" s="140">
        <v>192</v>
      </c>
      <c r="B200" s="115" t="s">
        <v>470</v>
      </c>
      <c r="C200" s="635"/>
      <c r="D200" s="711"/>
      <c r="E200" s="712"/>
      <c r="F200" s="557"/>
      <c r="G200" s="556"/>
      <c r="H200" s="713"/>
      <c r="I200" s="599"/>
      <c r="J200" s="599"/>
      <c r="K200" s="599"/>
      <c r="L200" s="599"/>
      <c r="M200" s="599"/>
      <c r="N200" s="714"/>
      <c r="O200" s="714"/>
      <c r="P200" s="557"/>
      <c r="Q200" s="556"/>
      <c r="R200" s="599"/>
      <c r="S200" s="599"/>
      <c r="T200" s="557"/>
      <c r="U200" s="667"/>
      <c r="V200" s="730"/>
      <c r="W200" s="658"/>
    </row>
    <row r="201" spans="1:23" x14ac:dyDescent="0.25">
      <c r="A201" s="140">
        <v>193</v>
      </c>
      <c r="B201" s="115" t="s">
        <v>471</v>
      </c>
      <c r="C201" s="635"/>
      <c r="D201" s="711"/>
      <c r="E201" s="712"/>
      <c r="F201" s="557"/>
      <c r="G201" s="556"/>
      <c r="H201" s="713"/>
      <c r="I201" s="599"/>
      <c r="J201" s="599"/>
      <c r="K201" s="599"/>
      <c r="L201" s="599"/>
      <c r="M201" s="599"/>
      <c r="N201" s="714"/>
      <c r="O201" s="714"/>
      <c r="P201" s="557"/>
      <c r="Q201" s="556"/>
      <c r="R201" s="599"/>
      <c r="S201" s="599"/>
      <c r="T201" s="557"/>
      <c r="U201" s="667"/>
      <c r="V201" s="730"/>
      <c r="W201" s="658"/>
    </row>
    <row r="202" spans="1:23" x14ac:dyDescent="0.25">
      <c r="A202" s="140">
        <v>194</v>
      </c>
      <c r="B202" s="115" t="s">
        <v>472</v>
      </c>
      <c r="C202" s="635"/>
      <c r="D202" s="711"/>
      <c r="E202" s="712"/>
      <c r="F202" s="557"/>
      <c r="G202" s="556"/>
      <c r="H202" s="713"/>
      <c r="I202" s="599"/>
      <c r="J202" s="599"/>
      <c r="K202" s="599"/>
      <c r="L202" s="599"/>
      <c r="M202" s="599"/>
      <c r="N202" s="714"/>
      <c r="O202" s="714"/>
      <c r="P202" s="557"/>
      <c r="Q202" s="556"/>
      <c r="R202" s="599"/>
      <c r="S202" s="599"/>
      <c r="T202" s="557"/>
      <c r="U202" s="667"/>
      <c r="V202" s="730"/>
      <c r="W202" s="658"/>
    </row>
    <row r="203" spans="1:23" x14ac:dyDescent="0.25">
      <c r="A203" s="140">
        <v>195</v>
      </c>
      <c r="B203" s="115" t="s">
        <v>473</v>
      </c>
      <c r="C203" s="635"/>
      <c r="D203" s="711"/>
      <c r="E203" s="712"/>
      <c r="F203" s="557"/>
      <c r="G203" s="556"/>
      <c r="H203" s="713"/>
      <c r="I203" s="599"/>
      <c r="J203" s="599"/>
      <c r="K203" s="599"/>
      <c r="L203" s="599"/>
      <c r="M203" s="599"/>
      <c r="N203" s="714"/>
      <c r="O203" s="714"/>
      <c r="P203" s="557"/>
      <c r="Q203" s="556"/>
      <c r="R203" s="599"/>
      <c r="S203" s="599"/>
      <c r="T203" s="557"/>
      <c r="U203" s="667"/>
      <c r="V203" s="730"/>
      <c r="W203" s="658"/>
    </row>
    <row r="204" spans="1:23" x14ac:dyDescent="0.25">
      <c r="A204" s="140">
        <v>196</v>
      </c>
      <c r="B204" s="115" t="s">
        <v>474</v>
      </c>
      <c r="C204" s="635"/>
      <c r="D204" s="711"/>
      <c r="E204" s="712"/>
      <c r="F204" s="557"/>
      <c r="G204" s="556"/>
      <c r="H204" s="713"/>
      <c r="I204" s="599"/>
      <c r="J204" s="599"/>
      <c r="K204" s="599"/>
      <c r="L204" s="599"/>
      <c r="M204" s="599"/>
      <c r="N204" s="714"/>
      <c r="O204" s="714"/>
      <c r="P204" s="557"/>
      <c r="Q204" s="556"/>
      <c r="R204" s="599"/>
      <c r="S204" s="599"/>
      <c r="T204" s="557"/>
      <c r="U204" s="667"/>
      <c r="V204" s="730"/>
      <c r="W204" s="658"/>
    </row>
    <row r="205" spans="1:23" x14ac:dyDescent="0.25">
      <c r="A205" s="140">
        <v>197</v>
      </c>
      <c r="B205" s="115" t="s">
        <v>475</v>
      </c>
      <c r="C205" s="635"/>
      <c r="D205" s="711"/>
      <c r="E205" s="712"/>
      <c r="F205" s="557"/>
      <c r="G205" s="556"/>
      <c r="H205" s="713"/>
      <c r="I205" s="599"/>
      <c r="J205" s="599"/>
      <c r="K205" s="599"/>
      <c r="L205" s="599"/>
      <c r="M205" s="599"/>
      <c r="N205" s="714"/>
      <c r="O205" s="714"/>
      <c r="P205" s="557"/>
      <c r="Q205" s="556"/>
      <c r="R205" s="599"/>
      <c r="S205" s="599"/>
      <c r="T205" s="557"/>
      <c r="U205" s="667"/>
      <c r="V205" s="730"/>
      <c r="W205" s="658"/>
    </row>
    <row r="206" spans="1:23" x14ac:dyDescent="0.25">
      <c r="A206" s="140">
        <v>198</v>
      </c>
      <c r="B206" s="115" t="s">
        <v>476</v>
      </c>
      <c r="C206" s="635"/>
      <c r="D206" s="711"/>
      <c r="E206" s="712"/>
      <c r="F206" s="557"/>
      <c r="G206" s="556"/>
      <c r="H206" s="713"/>
      <c r="I206" s="599"/>
      <c r="J206" s="599"/>
      <c r="K206" s="599"/>
      <c r="L206" s="599"/>
      <c r="M206" s="599"/>
      <c r="N206" s="714"/>
      <c r="O206" s="714"/>
      <c r="P206" s="557"/>
      <c r="Q206" s="556"/>
      <c r="R206" s="599"/>
      <c r="S206" s="599"/>
      <c r="T206" s="557"/>
      <c r="U206" s="667"/>
      <c r="V206" s="730"/>
      <c r="W206" s="658"/>
    </row>
    <row r="207" spans="1:23" x14ac:dyDescent="0.25">
      <c r="A207" s="140">
        <v>199</v>
      </c>
      <c r="B207" s="115" t="s">
        <v>477</v>
      </c>
      <c r="C207" s="635"/>
      <c r="D207" s="711"/>
      <c r="E207" s="712"/>
      <c r="F207" s="557"/>
      <c r="G207" s="556"/>
      <c r="H207" s="713"/>
      <c r="I207" s="599"/>
      <c r="J207" s="599"/>
      <c r="K207" s="599"/>
      <c r="L207" s="599"/>
      <c r="M207" s="599"/>
      <c r="N207" s="714"/>
      <c r="O207" s="714"/>
      <c r="P207" s="557"/>
      <c r="Q207" s="556"/>
      <c r="R207" s="599"/>
      <c r="S207" s="599"/>
      <c r="T207" s="557"/>
      <c r="U207" s="667"/>
      <c r="V207" s="730"/>
      <c r="W207" s="658"/>
    </row>
    <row r="208" spans="1:23" x14ac:dyDescent="0.25">
      <c r="A208" s="140">
        <v>200</v>
      </c>
      <c r="B208" s="115" t="s">
        <v>478</v>
      </c>
      <c r="C208" s="635"/>
      <c r="D208" s="711"/>
      <c r="E208" s="712"/>
      <c r="F208" s="557"/>
      <c r="G208" s="556"/>
      <c r="H208" s="713"/>
      <c r="I208" s="599"/>
      <c r="J208" s="599"/>
      <c r="K208" s="599"/>
      <c r="L208" s="599"/>
      <c r="M208" s="599"/>
      <c r="N208" s="714"/>
      <c r="O208" s="714"/>
      <c r="P208" s="557"/>
      <c r="Q208" s="556"/>
      <c r="R208" s="599"/>
      <c r="S208" s="599"/>
      <c r="T208" s="557"/>
      <c r="U208" s="667"/>
      <c r="V208" s="730"/>
      <c r="W208" s="658"/>
    </row>
    <row r="209" spans="1:23" x14ac:dyDescent="0.25">
      <c r="A209" s="140">
        <v>201</v>
      </c>
      <c r="B209" s="115" t="s">
        <v>479</v>
      </c>
      <c r="C209" s="635"/>
      <c r="D209" s="711"/>
      <c r="E209" s="712"/>
      <c r="F209" s="557"/>
      <c r="G209" s="556"/>
      <c r="H209" s="713"/>
      <c r="I209" s="599"/>
      <c r="J209" s="599"/>
      <c r="K209" s="599"/>
      <c r="L209" s="599"/>
      <c r="M209" s="599"/>
      <c r="N209" s="714"/>
      <c r="O209" s="714"/>
      <c r="P209" s="557"/>
      <c r="Q209" s="556"/>
      <c r="R209" s="599"/>
      <c r="S209" s="599"/>
      <c r="T209" s="557"/>
      <c r="U209" s="667"/>
      <c r="V209" s="730"/>
      <c r="W209" s="658"/>
    </row>
    <row r="210" spans="1:23" x14ac:dyDescent="0.25">
      <c r="A210" s="140">
        <v>202</v>
      </c>
      <c r="B210" s="115" t="s">
        <v>480</v>
      </c>
      <c r="C210" s="635"/>
      <c r="D210" s="711"/>
      <c r="E210" s="712"/>
      <c r="F210" s="557"/>
      <c r="G210" s="556"/>
      <c r="H210" s="713"/>
      <c r="I210" s="599"/>
      <c r="J210" s="599"/>
      <c r="K210" s="599"/>
      <c r="L210" s="599"/>
      <c r="M210" s="599"/>
      <c r="N210" s="714"/>
      <c r="O210" s="714"/>
      <c r="P210" s="557"/>
      <c r="Q210" s="556"/>
      <c r="R210" s="599"/>
      <c r="S210" s="599"/>
      <c r="T210" s="557"/>
      <c r="U210" s="667"/>
      <c r="V210" s="730"/>
      <c r="W210" s="658"/>
    </row>
    <row r="211" spans="1:23" x14ac:dyDescent="0.25">
      <c r="A211" s="140">
        <v>203</v>
      </c>
      <c r="B211" s="115" t="s">
        <v>481</v>
      </c>
      <c r="C211" s="635"/>
      <c r="D211" s="711"/>
      <c r="E211" s="712"/>
      <c r="F211" s="557"/>
      <c r="G211" s="556"/>
      <c r="H211" s="713"/>
      <c r="I211" s="599"/>
      <c r="J211" s="599"/>
      <c r="K211" s="599"/>
      <c r="L211" s="599"/>
      <c r="M211" s="599"/>
      <c r="N211" s="714"/>
      <c r="O211" s="714"/>
      <c r="P211" s="557"/>
      <c r="Q211" s="556"/>
      <c r="R211" s="599"/>
      <c r="S211" s="599"/>
      <c r="T211" s="557"/>
      <c r="U211" s="667"/>
      <c r="V211" s="730"/>
      <c r="W211" s="658"/>
    </row>
    <row r="212" spans="1:23" x14ac:dyDescent="0.25">
      <c r="A212" s="140">
        <v>204</v>
      </c>
      <c r="B212" s="115" t="s">
        <v>482</v>
      </c>
      <c r="C212" s="635"/>
      <c r="D212" s="711"/>
      <c r="E212" s="712"/>
      <c r="F212" s="557"/>
      <c r="G212" s="556"/>
      <c r="H212" s="713"/>
      <c r="I212" s="599"/>
      <c r="J212" s="599"/>
      <c r="K212" s="599"/>
      <c r="L212" s="599"/>
      <c r="M212" s="599"/>
      <c r="N212" s="714"/>
      <c r="O212" s="714"/>
      <c r="P212" s="557"/>
      <c r="Q212" s="556"/>
      <c r="R212" s="599"/>
      <c r="S212" s="599"/>
      <c r="T212" s="557"/>
      <c r="U212" s="667"/>
      <c r="V212" s="730"/>
      <c r="W212" s="658"/>
    </row>
    <row r="213" spans="1:23" x14ac:dyDescent="0.25">
      <c r="A213" s="140">
        <v>205</v>
      </c>
      <c r="B213" s="115" t="s">
        <v>483</v>
      </c>
      <c r="C213" s="635"/>
      <c r="D213" s="711"/>
      <c r="E213" s="712"/>
      <c r="F213" s="557"/>
      <c r="G213" s="556"/>
      <c r="H213" s="713"/>
      <c r="I213" s="599"/>
      <c r="J213" s="599"/>
      <c r="K213" s="599"/>
      <c r="L213" s="599"/>
      <c r="M213" s="599"/>
      <c r="N213" s="714"/>
      <c r="O213" s="714"/>
      <c r="P213" s="557"/>
      <c r="Q213" s="556"/>
      <c r="R213" s="599"/>
      <c r="S213" s="599"/>
      <c r="T213" s="557"/>
      <c r="U213" s="667"/>
      <c r="V213" s="730"/>
      <c r="W213" s="658"/>
    </row>
    <row r="214" spans="1:23" x14ac:dyDescent="0.25">
      <c r="A214" s="140">
        <v>206</v>
      </c>
      <c r="B214" s="115" t="s">
        <v>484</v>
      </c>
      <c r="C214" s="635"/>
      <c r="D214" s="711"/>
      <c r="E214" s="712"/>
      <c r="F214" s="557"/>
      <c r="G214" s="556"/>
      <c r="H214" s="713"/>
      <c r="I214" s="599"/>
      <c r="J214" s="599"/>
      <c r="K214" s="599"/>
      <c r="L214" s="599"/>
      <c r="M214" s="599"/>
      <c r="N214" s="714"/>
      <c r="O214" s="714"/>
      <c r="P214" s="557"/>
      <c r="Q214" s="556"/>
      <c r="R214" s="599"/>
      <c r="S214" s="599"/>
      <c r="T214" s="557"/>
      <c r="U214" s="667"/>
      <c r="V214" s="730"/>
      <c r="W214" s="658"/>
    </row>
    <row r="215" spans="1:23" x14ac:dyDescent="0.25">
      <c r="A215" s="140">
        <v>207</v>
      </c>
      <c r="B215" s="115" t="s">
        <v>485</v>
      </c>
      <c r="C215" s="635"/>
      <c r="D215" s="711"/>
      <c r="E215" s="712"/>
      <c r="F215" s="557"/>
      <c r="G215" s="556"/>
      <c r="H215" s="713"/>
      <c r="I215" s="599"/>
      <c r="J215" s="599"/>
      <c r="K215" s="599"/>
      <c r="L215" s="599"/>
      <c r="M215" s="599"/>
      <c r="N215" s="714"/>
      <c r="O215" s="714"/>
      <c r="P215" s="557"/>
      <c r="Q215" s="556"/>
      <c r="R215" s="599"/>
      <c r="S215" s="599"/>
      <c r="T215" s="557"/>
      <c r="U215" s="667"/>
      <c r="V215" s="730"/>
      <c r="W215" s="658"/>
    </row>
    <row r="216" spans="1:23" x14ac:dyDescent="0.25">
      <c r="A216" s="140">
        <v>208</v>
      </c>
      <c r="B216" s="115" t="s">
        <v>486</v>
      </c>
      <c r="C216" s="635"/>
      <c r="D216" s="711"/>
      <c r="E216" s="712"/>
      <c r="F216" s="557"/>
      <c r="G216" s="556"/>
      <c r="H216" s="713"/>
      <c r="I216" s="599"/>
      <c r="J216" s="599"/>
      <c r="K216" s="599"/>
      <c r="L216" s="599"/>
      <c r="M216" s="599"/>
      <c r="N216" s="714"/>
      <c r="O216" s="714"/>
      <c r="P216" s="557"/>
      <c r="Q216" s="556"/>
      <c r="R216" s="599"/>
      <c r="S216" s="599"/>
      <c r="T216" s="557"/>
      <c r="U216" s="667"/>
      <c r="V216" s="730"/>
      <c r="W216" s="658"/>
    </row>
    <row r="217" spans="1:23" x14ac:dyDescent="0.25">
      <c r="A217" s="141">
        <v>209</v>
      </c>
      <c r="B217" s="236" t="s">
        <v>487</v>
      </c>
      <c r="C217" s="709"/>
      <c r="D217" s="715"/>
      <c r="E217" s="716"/>
      <c r="F217" s="559"/>
      <c r="G217" s="558"/>
      <c r="H217" s="717"/>
      <c r="I217" s="718"/>
      <c r="J217" s="718"/>
      <c r="K217" s="718"/>
      <c r="L217" s="718"/>
      <c r="M217" s="718"/>
      <c r="N217" s="719"/>
      <c r="O217" s="719"/>
      <c r="P217" s="559"/>
      <c r="Q217" s="558"/>
      <c r="R217" s="718"/>
      <c r="S217" s="718"/>
      <c r="T217" s="559"/>
      <c r="U217" s="668"/>
      <c r="V217" s="731"/>
      <c r="W217" s="732"/>
    </row>
    <row r="218" spans="1:23" x14ac:dyDescent="0.25">
      <c r="A218" s="210">
        <v>210</v>
      </c>
      <c r="B218" s="527" t="s">
        <v>488</v>
      </c>
      <c r="C218" s="710"/>
      <c r="D218" s="720"/>
      <c r="E218" s="721"/>
      <c r="F218" s="722"/>
      <c r="G218" s="723"/>
      <c r="H218" s="724"/>
      <c r="I218" s="725"/>
      <c r="J218" s="725"/>
      <c r="K218" s="725"/>
      <c r="L218" s="725"/>
      <c r="M218" s="725"/>
      <c r="N218" s="726"/>
      <c r="O218" s="726"/>
      <c r="P218" s="722"/>
      <c r="Q218" s="723"/>
      <c r="R218" s="725"/>
      <c r="S218" s="725"/>
      <c r="T218" s="722"/>
      <c r="U218" s="733"/>
      <c r="V218" s="734"/>
      <c r="W218" s="735"/>
    </row>
    <row r="219" spans="1:23" x14ac:dyDescent="0.25">
      <c r="A219" s="140">
        <v>211</v>
      </c>
      <c r="B219" s="115" t="s">
        <v>489</v>
      </c>
      <c r="C219" s="635"/>
      <c r="D219" s="711"/>
      <c r="E219" s="712"/>
      <c r="F219" s="557"/>
      <c r="G219" s="556"/>
      <c r="H219" s="713"/>
      <c r="I219" s="599"/>
      <c r="J219" s="599"/>
      <c r="K219" s="599"/>
      <c r="L219" s="599"/>
      <c r="M219" s="599"/>
      <c r="N219" s="714"/>
      <c r="O219" s="714"/>
      <c r="P219" s="557"/>
      <c r="Q219" s="556"/>
      <c r="R219" s="599"/>
      <c r="S219" s="599"/>
      <c r="T219" s="557"/>
      <c r="U219" s="667"/>
      <c r="V219" s="730"/>
      <c r="W219" s="658"/>
    </row>
    <row r="220" spans="1:23" x14ac:dyDescent="0.25">
      <c r="A220" s="140">
        <v>212</v>
      </c>
      <c r="B220" s="115" t="s">
        <v>490</v>
      </c>
      <c r="C220" s="635"/>
      <c r="D220" s="711"/>
      <c r="E220" s="712"/>
      <c r="F220" s="557"/>
      <c r="G220" s="556"/>
      <c r="H220" s="713"/>
      <c r="I220" s="599"/>
      <c r="J220" s="599"/>
      <c r="K220" s="599"/>
      <c r="L220" s="599"/>
      <c r="M220" s="599"/>
      <c r="N220" s="714"/>
      <c r="O220" s="714"/>
      <c r="P220" s="557"/>
      <c r="Q220" s="556"/>
      <c r="R220" s="599"/>
      <c r="S220" s="599"/>
      <c r="T220" s="557"/>
      <c r="U220" s="667"/>
      <c r="V220" s="730"/>
      <c r="W220" s="658"/>
    </row>
    <row r="221" spans="1:23" x14ac:dyDescent="0.25">
      <c r="A221" s="140">
        <v>213</v>
      </c>
      <c r="B221" s="115" t="s">
        <v>491</v>
      </c>
      <c r="C221" s="635"/>
      <c r="D221" s="711"/>
      <c r="E221" s="712"/>
      <c r="F221" s="557"/>
      <c r="G221" s="556"/>
      <c r="H221" s="713"/>
      <c r="I221" s="599"/>
      <c r="J221" s="599"/>
      <c r="K221" s="599"/>
      <c r="L221" s="599"/>
      <c r="M221" s="599"/>
      <c r="N221" s="714"/>
      <c r="O221" s="714"/>
      <c r="P221" s="557"/>
      <c r="Q221" s="556"/>
      <c r="R221" s="599"/>
      <c r="S221" s="599"/>
      <c r="T221" s="557"/>
      <c r="U221" s="667"/>
      <c r="V221" s="730"/>
      <c r="W221" s="658"/>
    </row>
    <row r="222" spans="1:23" x14ac:dyDescent="0.25">
      <c r="A222" s="140">
        <v>214</v>
      </c>
      <c r="B222" s="115" t="s">
        <v>492</v>
      </c>
      <c r="C222" s="635"/>
      <c r="D222" s="711"/>
      <c r="E222" s="712"/>
      <c r="F222" s="557"/>
      <c r="G222" s="556"/>
      <c r="H222" s="713"/>
      <c r="I222" s="599"/>
      <c r="J222" s="599"/>
      <c r="K222" s="599"/>
      <c r="L222" s="599"/>
      <c r="M222" s="599"/>
      <c r="N222" s="714"/>
      <c r="O222" s="714"/>
      <c r="P222" s="557"/>
      <c r="Q222" s="556"/>
      <c r="R222" s="599"/>
      <c r="S222" s="599"/>
      <c r="T222" s="557"/>
      <c r="U222" s="667"/>
      <c r="V222" s="730"/>
      <c r="W222" s="658"/>
    </row>
    <row r="223" spans="1:23" x14ac:dyDescent="0.25">
      <c r="A223" s="140">
        <v>215</v>
      </c>
      <c r="B223" s="115" t="s">
        <v>493</v>
      </c>
      <c r="C223" s="635"/>
      <c r="D223" s="711"/>
      <c r="E223" s="712"/>
      <c r="F223" s="557"/>
      <c r="G223" s="556"/>
      <c r="H223" s="713"/>
      <c r="I223" s="599"/>
      <c r="J223" s="599"/>
      <c r="K223" s="599"/>
      <c r="L223" s="599"/>
      <c r="M223" s="599"/>
      <c r="N223" s="714"/>
      <c r="O223" s="714"/>
      <c r="P223" s="557"/>
      <c r="Q223" s="556"/>
      <c r="R223" s="599"/>
      <c r="S223" s="599"/>
      <c r="T223" s="557"/>
      <c r="U223" s="667"/>
      <c r="V223" s="730"/>
      <c r="W223" s="658"/>
    </row>
    <row r="224" spans="1:23" x14ac:dyDescent="0.25">
      <c r="A224" s="140">
        <v>216</v>
      </c>
      <c r="B224" s="115" t="s">
        <v>494</v>
      </c>
      <c r="C224" s="635"/>
      <c r="D224" s="711"/>
      <c r="E224" s="712"/>
      <c r="F224" s="557"/>
      <c r="G224" s="556"/>
      <c r="H224" s="713"/>
      <c r="I224" s="599"/>
      <c r="J224" s="599"/>
      <c r="K224" s="599"/>
      <c r="L224" s="599"/>
      <c r="M224" s="599"/>
      <c r="N224" s="714"/>
      <c r="O224" s="714"/>
      <c r="P224" s="557"/>
      <c r="Q224" s="556"/>
      <c r="R224" s="599"/>
      <c r="S224" s="599"/>
      <c r="T224" s="557"/>
      <c r="U224" s="667"/>
      <c r="V224" s="730"/>
      <c r="W224" s="658"/>
    </row>
    <row r="225" spans="1:23" x14ac:dyDescent="0.25">
      <c r="A225" s="140">
        <v>217</v>
      </c>
      <c r="B225" s="115" t="s">
        <v>495</v>
      </c>
      <c r="C225" s="635"/>
      <c r="D225" s="711"/>
      <c r="E225" s="712"/>
      <c r="F225" s="557"/>
      <c r="G225" s="556"/>
      <c r="H225" s="713"/>
      <c r="I225" s="599"/>
      <c r="J225" s="599"/>
      <c r="K225" s="599"/>
      <c r="L225" s="599"/>
      <c r="M225" s="599"/>
      <c r="N225" s="714"/>
      <c r="O225" s="714"/>
      <c r="P225" s="557"/>
      <c r="Q225" s="556"/>
      <c r="R225" s="599"/>
      <c r="S225" s="599"/>
      <c r="T225" s="557"/>
      <c r="U225" s="667"/>
      <c r="V225" s="730"/>
      <c r="W225" s="658"/>
    </row>
    <row r="226" spans="1:23" x14ac:dyDescent="0.25">
      <c r="A226" s="140">
        <v>218</v>
      </c>
      <c r="B226" s="115" t="s">
        <v>496</v>
      </c>
      <c r="C226" s="635"/>
      <c r="D226" s="711"/>
      <c r="E226" s="712"/>
      <c r="F226" s="557"/>
      <c r="G226" s="556"/>
      <c r="H226" s="713"/>
      <c r="I226" s="599"/>
      <c r="J226" s="599"/>
      <c r="K226" s="599"/>
      <c r="L226" s="599"/>
      <c r="M226" s="599"/>
      <c r="N226" s="714"/>
      <c r="O226" s="714"/>
      <c r="P226" s="557"/>
      <c r="Q226" s="556"/>
      <c r="R226" s="599"/>
      <c r="S226" s="599"/>
      <c r="T226" s="557"/>
      <c r="U226" s="667"/>
      <c r="V226" s="730"/>
      <c r="W226" s="658"/>
    </row>
    <row r="227" spans="1:23" x14ac:dyDescent="0.25">
      <c r="A227" s="140">
        <v>219</v>
      </c>
      <c r="B227" s="115" t="s">
        <v>497</v>
      </c>
      <c r="C227" s="635"/>
      <c r="D227" s="711"/>
      <c r="E227" s="712"/>
      <c r="F227" s="557"/>
      <c r="G227" s="556"/>
      <c r="H227" s="713"/>
      <c r="I227" s="599"/>
      <c r="J227" s="599"/>
      <c r="K227" s="599"/>
      <c r="L227" s="599"/>
      <c r="M227" s="599"/>
      <c r="N227" s="714"/>
      <c r="O227" s="714"/>
      <c r="P227" s="557"/>
      <c r="Q227" s="556"/>
      <c r="R227" s="599"/>
      <c r="S227" s="599"/>
      <c r="T227" s="557"/>
      <c r="U227" s="667"/>
      <c r="V227" s="730"/>
      <c r="W227" s="658"/>
    </row>
    <row r="228" spans="1:23" x14ac:dyDescent="0.25">
      <c r="A228" s="140">
        <v>220</v>
      </c>
      <c r="B228" s="115" t="s">
        <v>498</v>
      </c>
      <c r="C228" s="635"/>
      <c r="D228" s="711"/>
      <c r="E228" s="712"/>
      <c r="F228" s="557"/>
      <c r="G228" s="556"/>
      <c r="H228" s="713"/>
      <c r="I228" s="599"/>
      <c r="J228" s="599"/>
      <c r="K228" s="599"/>
      <c r="L228" s="599"/>
      <c r="M228" s="599"/>
      <c r="N228" s="714"/>
      <c r="O228" s="714"/>
      <c r="P228" s="557"/>
      <c r="Q228" s="556"/>
      <c r="R228" s="599"/>
      <c r="S228" s="599"/>
      <c r="T228" s="557"/>
      <c r="U228" s="667"/>
      <c r="V228" s="730"/>
      <c r="W228" s="658"/>
    </row>
    <row r="229" spans="1:23" x14ac:dyDescent="0.25">
      <c r="A229" s="140">
        <v>221</v>
      </c>
      <c r="B229" s="115" t="s">
        <v>499</v>
      </c>
      <c r="C229" s="635"/>
      <c r="D229" s="711"/>
      <c r="E229" s="712"/>
      <c r="F229" s="557"/>
      <c r="G229" s="556"/>
      <c r="H229" s="713"/>
      <c r="I229" s="599"/>
      <c r="J229" s="599"/>
      <c r="K229" s="599"/>
      <c r="L229" s="599"/>
      <c r="M229" s="599"/>
      <c r="N229" s="714"/>
      <c r="O229" s="714"/>
      <c r="P229" s="557"/>
      <c r="Q229" s="556"/>
      <c r="R229" s="599"/>
      <c r="S229" s="599"/>
      <c r="T229" s="557"/>
      <c r="U229" s="667"/>
      <c r="V229" s="730"/>
      <c r="W229" s="658"/>
    </row>
    <row r="230" spans="1:23" x14ac:dyDescent="0.25">
      <c r="A230" s="140">
        <v>222</v>
      </c>
      <c r="B230" s="115" t="s">
        <v>500</v>
      </c>
      <c r="C230" s="635"/>
      <c r="D230" s="711"/>
      <c r="E230" s="712"/>
      <c r="F230" s="557"/>
      <c r="G230" s="556"/>
      <c r="H230" s="713"/>
      <c r="I230" s="599"/>
      <c r="J230" s="599"/>
      <c r="K230" s="599"/>
      <c r="L230" s="599"/>
      <c r="M230" s="599"/>
      <c r="N230" s="714"/>
      <c r="O230" s="714"/>
      <c r="P230" s="557"/>
      <c r="Q230" s="556"/>
      <c r="R230" s="599"/>
      <c r="S230" s="599"/>
      <c r="T230" s="557"/>
      <c r="U230" s="667"/>
      <c r="V230" s="730"/>
      <c r="W230" s="658"/>
    </row>
    <row r="231" spans="1:23" x14ac:dyDescent="0.25">
      <c r="A231" s="140">
        <v>223</v>
      </c>
      <c r="B231" s="115" t="s">
        <v>501</v>
      </c>
      <c r="C231" s="635"/>
      <c r="D231" s="711"/>
      <c r="E231" s="712"/>
      <c r="F231" s="557"/>
      <c r="G231" s="556"/>
      <c r="H231" s="713"/>
      <c r="I231" s="599"/>
      <c r="J231" s="599"/>
      <c r="K231" s="599"/>
      <c r="L231" s="599"/>
      <c r="M231" s="599"/>
      <c r="N231" s="714"/>
      <c r="O231" s="714"/>
      <c r="P231" s="557"/>
      <c r="Q231" s="556"/>
      <c r="R231" s="599"/>
      <c r="S231" s="599"/>
      <c r="T231" s="557"/>
      <c r="U231" s="667"/>
      <c r="V231" s="730"/>
      <c r="W231" s="658"/>
    </row>
    <row r="232" spans="1:23" x14ac:dyDescent="0.25">
      <c r="A232" s="140">
        <v>224</v>
      </c>
      <c r="B232" s="115" t="s">
        <v>502</v>
      </c>
      <c r="C232" s="635"/>
      <c r="D232" s="711"/>
      <c r="E232" s="712"/>
      <c r="F232" s="557"/>
      <c r="G232" s="556"/>
      <c r="H232" s="713"/>
      <c r="I232" s="599"/>
      <c r="J232" s="599"/>
      <c r="K232" s="599"/>
      <c r="L232" s="599"/>
      <c r="M232" s="599"/>
      <c r="N232" s="714"/>
      <c r="O232" s="714"/>
      <c r="P232" s="557"/>
      <c r="Q232" s="556"/>
      <c r="R232" s="599"/>
      <c r="S232" s="599"/>
      <c r="T232" s="557"/>
      <c r="U232" s="667"/>
      <c r="V232" s="730"/>
      <c r="W232" s="658"/>
    </row>
    <row r="233" spans="1:23" x14ac:dyDescent="0.25">
      <c r="A233" s="140">
        <v>225</v>
      </c>
      <c r="B233" s="115" t="s">
        <v>503</v>
      </c>
      <c r="C233" s="635"/>
      <c r="D233" s="711"/>
      <c r="E233" s="712"/>
      <c r="F233" s="557"/>
      <c r="G233" s="556"/>
      <c r="H233" s="713"/>
      <c r="I233" s="599"/>
      <c r="J233" s="599"/>
      <c r="K233" s="599"/>
      <c r="L233" s="599"/>
      <c r="M233" s="599"/>
      <c r="N233" s="714"/>
      <c r="O233" s="714"/>
      <c r="P233" s="557"/>
      <c r="Q233" s="556"/>
      <c r="R233" s="599"/>
      <c r="S233" s="599"/>
      <c r="T233" s="557"/>
      <c r="U233" s="667"/>
      <c r="V233" s="730"/>
      <c r="W233" s="658"/>
    </row>
    <row r="234" spans="1:23" x14ac:dyDescent="0.25">
      <c r="A234" s="140">
        <v>226</v>
      </c>
      <c r="B234" s="115" t="s">
        <v>504</v>
      </c>
      <c r="C234" s="635"/>
      <c r="D234" s="711"/>
      <c r="E234" s="712"/>
      <c r="F234" s="557"/>
      <c r="G234" s="556"/>
      <c r="H234" s="713"/>
      <c r="I234" s="599"/>
      <c r="J234" s="599"/>
      <c r="K234" s="599"/>
      <c r="L234" s="599"/>
      <c r="M234" s="599"/>
      <c r="N234" s="714"/>
      <c r="O234" s="714"/>
      <c r="P234" s="557"/>
      <c r="Q234" s="556"/>
      <c r="R234" s="599"/>
      <c r="S234" s="599"/>
      <c r="T234" s="557"/>
      <c r="U234" s="667"/>
      <c r="V234" s="730"/>
      <c r="W234" s="658"/>
    </row>
    <row r="235" spans="1:23" x14ac:dyDescent="0.25">
      <c r="A235" s="140">
        <v>227</v>
      </c>
      <c r="B235" s="115" t="s">
        <v>505</v>
      </c>
      <c r="C235" s="635"/>
      <c r="D235" s="711"/>
      <c r="E235" s="712"/>
      <c r="F235" s="557"/>
      <c r="G235" s="556"/>
      <c r="H235" s="713"/>
      <c r="I235" s="599"/>
      <c r="J235" s="599"/>
      <c r="K235" s="599"/>
      <c r="L235" s="599"/>
      <c r="M235" s="599"/>
      <c r="N235" s="714"/>
      <c r="O235" s="714"/>
      <c r="P235" s="557"/>
      <c r="Q235" s="556"/>
      <c r="R235" s="599"/>
      <c r="S235" s="599"/>
      <c r="T235" s="557"/>
      <c r="U235" s="667"/>
      <c r="V235" s="730"/>
      <c r="W235" s="658"/>
    </row>
    <row r="236" spans="1:23" x14ac:dyDescent="0.25">
      <c r="A236" s="140">
        <v>228</v>
      </c>
      <c r="B236" s="115" t="s">
        <v>506</v>
      </c>
      <c r="C236" s="635"/>
      <c r="D236" s="711"/>
      <c r="E236" s="712"/>
      <c r="F236" s="557"/>
      <c r="G236" s="556"/>
      <c r="H236" s="713"/>
      <c r="I236" s="599"/>
      <c r="J236" s="599"/>
      <c r="K236" s="599"/>
      <c r="L236" s="599"/>
      <c r="M236" s="599"/>
      <c r="N236" s="714"/>
      <c r="O236" s="714"/>
      <c r="P236" s="557"/>
      <c r="Q236" s="556"/>
      <c r="R236" s="599"/>
      <c r="S236" s="599"/>
      <c r="T236" s="557"/>
      <c r="U236" s="667"/>
      <c r="V236" s="730"/>
      <c r="W236" s="658"/>
    </row>
    <row r="237" spans="1:23" x14ac:dyDescent="0.25">
      <c r="A237" s="140">
        <v>229</v>
      </c>
      <c r="B237" s="115" t="s">
        <v>507</v>
      </c>
      <c r="C237" s="635"/>
      <c r="D237" s="711"/>
      <c r="E237" s="712"/>
      <c r="F237" s="557"/>
      <c r="G237" s="556"/>
      <c r="H237" s="713"/>
      <c r="I237" s="599"/>
      <c r="J237" s="599"/>
      <c r="K237" s="599"/>
      <c r="L237" s="599"/>
      <c r="M237" s="599"/>
      <c r="N237" s="714"/>
      <c r="O237" s="714"/>
      <c r="P237" s="557"/>
      <c r="Q237" s="556"/>
      <c r="R237" s="599"/>
      <c r="S237" s="599"/>
      <c r="T237" s="557"/>
      <c r="U237" s="667"/>
      <c r="V237" s="730"/>
      <c r="W237" s="658"/>
    </row>
    <row r="238" spans="1:23" x14ac:dyDescent="0.25">
      <c r="A238" s="140">
        <v>230</v>
      </c>
      <c r="B238" s="115" t="s">
        <v>508</v>
      </c>
      <c r="C238" s="635"/>
      <c r="D238" s="711"/>
      <c r="E238" s="712"/>
      <c r="F238" s="557"/>
      <c r="G238" s="556"/>
      <c r="H238" s="713"/>
      <c r="I238" s="599"/>
      <c r="J238" s="599"/>
      <c r="K238" s="599"/>
      <c r="L238" s="599"/>
      <c r="M238" s="599"/>
      <c r="N238" s="714"/>
      <c r="O238" s="714"/>
      <c r="P238" s="557"/>
      <c r="Q238" s="556"/>
      <c r="R238" s="599"/>
      <c r="S238" s="599"/>
      <c r="T238" s="557"/>
      <c r="U238" s="667"/>
      <c r="V238" s="730"/>
      <c r="W238" s="658"/>
    </row>
    <row r="239" spans="1:23" x14ac:dyDescent="0.25">
      <c r="A239" s="140">
        <v>231</v>
      </c>
      <c r="B239" s="115" t="s">
        <v>509</v>
      </c>
      <c r="C239" s="635"/>
      <c r="D239" s="711"/>
      <c r="E239" s="712"/>
      <c r="F239" s="557"/>
      <c r="G239" s="556"/>
      <c r="H239" s="713"/>
      <c r="I239" s="599"/>
      <c r="J239" s="599"/>
      <c r="K239" s="599"/>
      <c r="L239" s="599"/>
      <c r="M239" s="599"/>
      <c r="N239" s="714"/>
      <c r="O239" s="714"/>
      <c r="P239" s="557"/>
      <c r="Q239" s="556"/>
      <c r="R239" s="599"/>
      <c r="S239" s="599"/>
      <c r="T239" s="557"/>
      <c r="U239" s="667"/>
      <c r="V239" s="730"/>
      <c r="W239" s="658"/>
    </row>
    <row r="240" spans="1:23" x14ac:dyDescent="0.25">
      <c r="A240" s="140">
        <v>232</v>
      </c>
      <c r="B240" s="115" t="s">
        <v>510</v>
      </c>
      <c r="C240" s="635"/>
      <c r="D240" s="711"/>
      <c r="E240" s="712"/>
      <c r="F240" s="557"/>
      <c r="G240" s="556"/>
      <c r="H240" s="713"/>
      <c r="I240" s="599"/>
      <c r="J240" s="599"/>
      <c r="K240" s="599"/>
      <c r="L240" s="599"/>
      <c r="M240" s="599"/>
      <c r="N240" s="714"/>
      <c r="O240" s="714"/>
      <c r="P240" s="557"/>
      <c r="Q240" s="556"/>
      <c r="R240" s="599"/>
      <c r="S240" s="599"/>
      <c r="T240" s="557"/>
      <c r="U240" s="667"/>
      <c r="V240" s="730"/>
      <c r="W240" s="658"/>
    </row>
    <row r="241" spans="1:23" x14ac:dyDescent="0.25">
      <c r="A241" s="140">
        <v>233</v>
      </c>
      <c r="B241" s="115" t="s">
        <v>511</v>
      </c>
      <c r="C241" s="635"/>
      <c r="D241" s="711"/>
      <c r="E241" s="712"/>
      <c r="F241" s="557"/>
      <c r="G241" s="556"/>
      <c r="H241" s="713"/>
      <c r="I241" s="599"/>
      <c r="J241" s="599"/>
      <c r="K241" s="599"/>
      <c r="L241" s="599"/>
      <c r="M241" s="599"/>
      <c r="N241" s="714"/>
      <c r="O241" s="714"/>
      <c r="P241" s="557"/>
      <c r="Q241" s="556"/>
      <c r="R241" s="599"/>
      <c r="S241" s="599"/>
      <c r="T241" s="557"/>
      <c r="U241" s="667"/>
      <c r="V241" s="730"/>
      <c r="W241" s="658"/>
    </row>
    <row r="242" spans="1:23" x14ac:dyDescent="0.25">
      <c r="A242" s="140">
        <v>234</v>
      </c>
      <c r="B242" s="115" t="s">
        <v>512</v>
      </c>
      <c r="C242" s="635"/>
      <c r="D242" s="711"/>
      <c r="E242" s="712"/>
      <c r="F242" s="557"/>
      <c r="G242" s="556"/>
      <c r="H242" s="713"/>
      <c r="I242" s="599"/>
      <c r="J242" s="599"/>
      <c r="K242" s="599"/>
      <c r="L242" s="599"/>
      <c r="M242" s="599"/>
      <c r="N242" s="714"/>
      <c r="O242" s="714"/>
      <c r="P242" s="557"/>
      <c r="Q242" s="556"/>
      <c r="R242" s="599"/>
      <c r="S242" s="599"/>
      <c r="T242" s="557"/>
      <c r="U242" s="667"/>
      <c r="V242" s="730"/>
      <c r="W242" s="658"/>
    </row>
    <row r="243" spans="1:23" x14ac:dyDescent="0.25">
      <c r="A243" s="140">
        <v>235</v>
      </c>
      <c r="B243" s="115" t="s">
        <v>513</v>
      </c>
      <c r="C243" s="635"/>
      <c r="D243" s="711"/>
      <c r="E243" s="712"/>
      <c r="F243" s="557"/>
      <c r="G243" s="556"/>
      <c r="H243" s="713"/>
      <c r="I243" s="599"/>
      <c r="J243" s="599"/>
      <c r="K243" s="599"/>
      <c r="L243" s="599"/>
      <c r="M243" s="599"/>
      <c r="N243" s="714"/>
      <c r="O243" s="714"/>
      <c r="P243" s="557"/>
      <c r="Q243" s="556"/>
      <c r="R243" s="599"/>
      <c r="S243" s="599"/>
      <c r="T243" s="557"/>
      <c r="U243" s="667"/>
      <c r="V243" s="730"/>
      <c r="W243" s="658"/>
    </row>
    <row r="244" spans="1:23" x14ac:dyDescent="0.25">
      <c r="A244" s="140">
        <v>236</v>
      </c>
      <c r="B244" s="115" t="s">
        <v>514</v>
      </c>
      <c r="C244" s="635"/>
      <c r="D244" s="711"/>
      <c r="E244" s="712"/>
      <c r="F244" s="557"/>
      <c r="G244" s="556"/>
      <c r="H244" s="713"/>
      <c r="I244" s="599"/>
      <c r="J244" s="599"/>
      <c r="K244" s="599"/>
      <c r="L244" s="599"/>
      <c r="M244" s="599"/>
      <c r="N244" s="714"/>
      <c r="O244" s="714"/>
      <c r="P244" s="557"/>
      <c r="Q244" s="556"/>
      <c r="R244" s="599"/>
      <c r="S244" s="599"/>
      <c r="T244" s="557"/>
      <c r="U244" s="667"/>
      <c r="V244" s="730"/>
      <c r="W244" s="658"/>
    </row>
    <row r="245" spans="1:23" x14ac:dyDescent="0.25">
      <c r="A245" s="140">
        <v>237</v>
      </c>
      <c r="B245" s="115" t="s">
        <v>515</v>
      </c>
      <c r="C245" s="635"/>
      <c r="D245" s="711"/>
      <c r="E245" s="712"/>
      <c r="F245" s="557"/>
      <c r="G245" s="556"/>
      <c r="H245" s="713"/>
      <c r="I245" s="599"/>
      <c r="J245" s="599"/>
      <c r="K245" s="599"/>
      <c r="L245" s="599"/>
      <c r="M245" s="599"/>
      <c r="N245" s="714"/>
      <c r="O245" s="714"/>
      <c r="P245" s="557"/>
      <c r="Q245" s="556"/>
      <c r="R245" s="599"/>
      <c r="S245" s="599"/>
      <c r="T245" s="557"/>
      <c r="U245" s="667"/>
      <c r="V245" s="730"/>
      <c r="W245" s="658"/>
    </row>
    <row r="246" spans="1:23" x14ac:dyDescent="0.25">
      <c r="A246" s="140">
        <v>238</v>
      </c>
      <c r="B246" s="115" t="s">
        <v>516</v>
      </c>
      <c r="C246" s="635"/>
      <c r="D246" s="711"/>
      <c r="E246" s="712"/>
      <c r="F246" s="557"/>
      <c r="G246" s="556"/>
      <c r="H246" s="713"/>
      <c r="I246" s="599"/>
      <c r="J246" s="599"/>
      <c r="K246" s="599"/>
      <c r="L246" s="599"/>
      <c r="M246" s="599"/>
      <c r="N246" s="714"/>
      <c r="O246" s="714"/>
      <c r="P246" s="557"/>
      <c r="Q246" s="556"/>
      <c r="R246" s="599"/>
      <c r="S246" s="599"/>
      <c r="T246" s="557"/>
      <c r="U246" s="667"/>
      <c r="V246" s="730"/>
      <c r="W246" s="658"/>
    </row>
    <row r="247" spans="1:23" x14ac:dyDescent="0.25">
      <c r="A247" s="141">
        <v>239</v>
      </c>
      <c r="B247" s="236" t="s">
        <v>552</v>
      </c>
      <c r="C247" s="709"/>
      <c r="D247" s="715"/>
      <c r="E247" s="716"/>
      <c r="F247" s="559"/>
      <c r="G247" s="558"/>
      <c r="H247" s="717"/>
      <c r="I247" s="718"/>
      <c r="J247" s="718"/>
      <c r="K247" s="718"/>
      <c r="L247" s="718"/>
      <c r="M247" s="718"/>
      <c r="N247" s="719"/>
      <c r="O247" s="719"/>
      <c r="P247" s="559"/>
      <c r="Q247" s="558"/>
      <c r="R247" s="718"/>
      <c r="S247" s="718"/>
      <c r="T247" s="559"/>
      <c r="U247" s="668"/>
      <c r="V247" s="731"/>
      <c r="W247" s="732"/>
    </row>
    <row r="248" spans="1:23" x14ac:dyDescent="0.25">
      <c r="A248" s="210">
        <v>240</v>
      </c>
      <c r="B248" s="527" t="s">
        <v>553</v>
      </c>
      <c r="C248" s="710"/>
      <c r="D248" s="720"/>
      <c r="E248" s="721"/>
      <c r="F248" s="722"/>
      <c r="G248" s="723"/>
      <c r="H248" s="724"/>
      <c r="I248" s="725"/>
      <c r="J248" s="725"/>
      <c r="K248" s="725"/>
      <c r="L248" s="725"/>
      <c r="M248" s="725"/>
      <c r="N248" s="726"/>
      <c r="O248" s="726"/>
      <c r="P248" s="722"/>
      <c r="Q248" s="723"/>
      <c r="R248" s="725"/>
      <c r="S248" s="725"/>
      <c r="T248" s="722"/>
      <c r="U248" s="733"/>
      <c r="V248" s="734"/>
      <c r="W248" s="735"/>
    </row>
    <row r="249" spans="1:23" x14ac:dyDescent="0.25">
      <c r="A249" s="140">
        <v>241</v>
      </c>
      <c r="B249" s="115" t="s">
        <v>554</v>
      </c>
      <c r="C249" s="635"/>
      <c r="D249" s="711"/>
      <c r="E249" s="712"/>
      <c r="F249" s="557"/>
      <c r="G249" s="556"/>
      <c r="H249" s="713"/>
      <c r="I249" s="599"/>
      <c r="J249" s="599"/>
      <c r="K249" s="599"/>
      <c r="L249" s="599"/>
      <c r="M249" s="599"/>
      <c r="N249" s="714"/>
      <c r="O249" s="714"/>
      <c r="P249" s="557"/>
      <c r="Q249" s="556"/>
      <c r="R249" s="599"/>
      <c r="S249" s="599"/>
      <c r="T249" s="557"/>
      <c r="U249" s="667"/>
      <c r="V249" s="730"/>
      <c r="W249" s="658"/>
    </row>
    <row r="250" spans="1:23" x14ac:dyDescent="0.25">
      <c r="A250" s="140">
        <v>242</v>
      </c>
      <c r="B250" s="115" t="s">
        <v>555</v>
      </c>
      <c r="C250" s="635"/>
      <c r="D250" s="711"/>
      <c r="E250" s="712"/>
      <c r="F250" s="557"/>
      <c r="G250" s="556"/>
      <c r="H250" s="713"/>
      <c r="I250" s="599"/>
      <c r="J250" s="599"/>
      <c r="K250" s="599"/>
      <c r="L250" s="599"/>
      <c r="M250" s="599"/>
      <c r="N250" s="714"/>
      <c r="O250" s="714"/>
      <c r="P250" s="557"/>
      <c r="Q250" s="556"/>
      <c r="R250" s="599"/>
      <c r="S250" s="599"/>
      <c r="T250" s="557"/>
      <c r="U250" s="667"/>
      <c r="V250" s="730"/>
      <c r="W250" s="658"/>
    </row>
    <row r="251" spans="1:23" x14ac:dyDescent="0.25">
      <c r="A251" s="140">
        <v>243</v>
      </c>
      <c r="B251" s="115" t="s">
        <v>556</v>
      </c>
      <c r="C251" s="635"/>
      <c r="D251" s="711"/>
      <c r="E251" s="712"/>
      <c r="F251" s="557"/>
      <c r="G251" s="556"/>
      <c r="H251" s="713"/>
      <c r="I251" s="599"/>
      <c r="J251" s="599"/>
      <c r="K251" s="599"/>
      <c r="L251" s="599"/>
      <c r="M251" s="599"/>
      <c r="N251" s="714"/>
      <c r="O251" s="714"/>
      <c r="P251" s="557"/>
      <c r="Q251" s="556"/>
      <c r="R251" s="599"/>
      <c r="S251" s="599"/>
      <c r="T251" s="557"/>
      <c r="U251" s="667"/>
      <c r="V251" s="730"/>
      <c r="W251" s="658"/>
    </row>
    <row r="252" spans="1:23" x14ac:dyDescent="0.25">
      <c r="A252" s="140">
        <v>244</v>
      </c>
      <c r="B252" s="115" t="s">
        <v>557</v>
      </c>
      <c r="C252" s="635"/>
      <c r="D252" s="711"/>
      <c r="E252" s="712"/>
      <c r="F252" s="557"/>
      <c r="G252" s="556"/>
      <c r="H252" s="713"/>
      <c r="I252" s="599"/>
      <c r="J252" s="599"/>
      <c r="K252" s="599"/>
      <c r="L252" s="599"/>
      <c r="M252" s="599"/>
      <c r="N252" s="714"/>
      <c r="O252" s="714"/>
      <c r="P252" s="557"/>
      <c r="Q252" s="556"/>
      <c r="R252" s="599"/>
      <c r="S252" s="599"/>
      <c r="T252" s="557"/>
      <c r="U252" s="667"/>
      <c r="V252" s="730"/>
      <c r="W252" s="658"/>
    </row>
    <row r="253" spans="1:23" x14ac:dyDescent="0.25">
      <c r="A253" s="140">
        <v>245</v>
      </c>
      <c r="B253" s="115" t="s">
        <v>558</v>
      </c>
      <c r="C253" s="635"/>
      <c r="D253" s="711"/>
      <c r="E253" s="712"/>
      <c r="F253" s="557"/>
      <c r="G253" s="556"/>
      <c r="H253" s="713"/>
      <c r="I253" s="599"/>
      <c r="J253" s="599"/>
      <c r="K253" s="599"/>
      <c r="L253" s="599"/>
      <c r="M253" s="599"/>
      <c r="N253" s="714"/>
      <c r="O253" s="714"/>
      <c r="P253" s="557"/>
      <c r="Q253" s="556"/>
      <c r="R253" s="599"/>
      <c r="S253" s="599"/>
      <c r="T253" s="557"/>
      <c r="U253" s="667"/>
      <c r="V253" s="730"/>
      <c r="W253" s="658"/>
    </row>
    <row r="254" spans="1:23" x14ac:dyDescent="0.25">
      <c r="A254" s="140">
        <v>246</v>
      </c>
      <c r="B254" s="115" t="s">
        <v>559</v>
      </c>
      <c r="C254" s="635"/>
      <c r="D254" s="711"/>
      <c r="E254" s="712"/>
      <c r="F254" s="557"/>
      <c r="G254" s="556"/>
      <c r="H254" s="713"/>
      <c r="I254" s="599"/>
      <c r="J254" s="599"/>
      <c r="K254" s="599"/>
      <c r="L254" s="599"/>
      <c r="M254" s="599"/>
      <c r="N254" s="714"/>
      <c r="O254" s="714"/>
      <c r="P254" s="557"/>
      <c r="Q254" s="556"/>
      <c r="R254" s="599"/>
      <c r="S254" s="599"/>
      <c r="T254" s="557"/>
      <c r="U254" s="667"/>
      <c r="V254" s="730"/>
      <c r="W254" s="658"/>
    </row>
    <row r="255" spans="1:23" x14ac:dyDescent="0.25">
      <c r="A255" s="140">
        <v>247</v>
      </c>
      <c r="B255" s="115" t="s">
        <v>560</v>
      </c>
      <c r="C255" s="635"/>
      <c r="D255" s="711"/>
      <c r="E255" s="712"/>
      <c r="F255" s="557"/>
      <c r="G255" s="556"/>
      <c r="H255" s="713"/>
      <c r="I255" s="599"/>
      <c r="J255" s="599"/>
      <c r="K255" s="599"/>
      <c r="L255" s="599"/>
      <c r="M255" s="599"/>
      <c r="N255" s="714"/>
      <c r="O255" s="714"/>
      <c r="P255" s="557"/>
      <c r="Q255" s="556"/>
      <c r="R255" s="599"/>
      <c r="S255" s="599"/>
      <c r="T255" s="557"/>
      <c r="U255" s="667"/>
      <c r="V255" s="730"/>
      <c r="W255" s="658"/>
    </row>
    <row r="256" spans="1:23" x14ac:dyDescent="0.25">
      <c r="A256" s="140">
        <v>248</v>
      </c>
      <c r="B256" s="115" t="s">
        <v>561</v>
      </c>
      <c r="C256" s="635"/>
      <c r="D256" s="711"/>
      <c r="E256" s="712"/>
      <c r="F256" s="557"/>
      <c r="G256" s="556"/>
      <c r="H256" s="713"/>
      <c r="I256" s="599"/>
      <c r="J256" s="599"/>
      <c r="K256" s="599"/>
      <c r="L256" s="599"/>
      <c r="M256" s="599"/>
      <c r="N256" s="714"/>
      <c r="O256" s="714"/>
      <c r="P256" s="557"/>
      <c r="Q256" s="556"/>
      <c r="R256" s="599"/>
      <c r="S256" s="599"/>
      <c r="T256" s="557"/>
      <c r="U256" s="667"/>
      <c r="V256" s="730"/>
      <c r="W256" s="658"/>
    </row>
    <row r="257" spans="1:23" x14ac:dyDescent="0.25">
      <c r="A257" s="140">
        <v>249</v>
      </c>
      <c r="B257" s="115" t="s">
        <v>562</v>
      </c>
      <c r="C257" s="635"/>
      <c r="D257" s="711"/>
      <c r="E257" s="712"/>
      <c r="F257" s="557"/>
      <c r="G257" s="556"/>
      <c r="H257" s="713"/>
      <c r="I257" s="599"/>
      <c r="J257" s="599"/>
      <c r="K257" s="599"/>
      <c r="L257" s="599"/>
      <c r="M257" s="599"/>
      <c r="N257" s="714"/>
      <c r="O257" s="714"/>
      <c r="P257" s="557"/>
      <c r="Q257" s="556"/>
      <c r="R257" s="599"/>
      <c r="S257" s="599"/>
      <c r="T257" s="557"/>
      <c r="U257" s="667"/>
      <c r="V257" s="730"/>
      <c r="W257" s="658"/>
    </row>
    <row r="258" spans="1:23" x14ac:dyDescent="0.25">
      <c r="A258" s="141">
        <v>250</v>
      </c>
      <c r="B258" s="236" t="s">
        <v>563</v>
      </c>
      <c r="C258" s="709"/>
      <c r="D258" s="715"/>
      <c r="E258" s="716"/>
      <c r="F258" s="559"/>
      <c r="G258" s="558"/>
      <c r="H258" s="717"/>
      <c r="I258" s="718"/>
      <c r="J258" s="718"/>
      <c r="K258" s="718"/>
      <c r="L258" s="718"/>
      <c r="M258" s="718"/>
      <c r="N258" s="719"/>
      <c r="O258" s="719"/>
      <c r="P258" s="559"/>
      <c r="Q258" s="558"/>
      <c r="R258" s="718"/>
      <c r="S258" s="718"/>
      <c r="T258" s="559"/>
      <c r="U258" s="668"/>
      <c r="V258" s="731"/>
      <c r="W258" s="732"/>
    </row>
  </sheetData>
  <sheetProtection algorithmName="SHA-512" hashValue="kesk2BMAcyE2poc1GKDQ71B9ixZaDehu0NZRUBXB/aT1r04MNUyOTj4ImxD64UczbTKGXR+L5FCtkOHbzgcEUw==" saltValue="wrz0pynXUs7dDN/bOTcheA==" spinCount="100000" sheet="1" objects="1" scenarios="1"/>
  <mergeCells count="27">
    <mergeCell ref="Q3:W3"/>
    <mergeCell ref="V6:V7"/>
    <mergeCell ref="U6:U7"/>
    <mergeCell ref="T6:T7"/>
    <mergeCell ref="S6:S7"/>
    <mergeCell ref="X6:Y6"/>
    <mergeCell ref="Q5:R5"/>
    <mergeCell ref="S5:T5"/>
    <mergeCell ref="U5:W5"/>
    <mergeCell ref="W6:W7"/>
    <mergeCell ref="R6:R7"/>
    <mergeCell ref="Q6:Q7"/>
    <mergeCell ref="G3:P3"/>
    <mergeCell ref="A1:C1"/>
    <mergeCell ref="A3:C3"/>
    <mergeCell ref="G5:P5"/>
    <mergeCell ref="F5:F7"/>
    <mergeCell ref="E5:E7"/>
    <mergeCell ref="D5:D7"/>
    <mergeCell ref="C5:C7"/>
    <mergeCell ref="B5:B7"/>
    <mergeCell ref="A5:A7"/>
    <mergeCell ref="O6:P6"/>
    <mergeCell ref="M6:N6"/>
    <mergeCell ref="K6:L6"/>
    <mergeCell ref="I6:J6"/>
    <mergeCell ref="G6:H6"/>
  </mergeCells>
  <phoneticPr fontId="15" type="noConversion"/>
  <printOptions horizontalCentered="1"/>
  <pageMargins left="0.2" right="0.2" top="0.75" bottom="0.75" header="0.3" footer="0.3"/>
  <pageSetup scale="90" orientation="landscape" horizontalDpi="1200" verticalDpi="1200" r:id="rId1"/>
  <headerFooter>
    <oddHeader>&amp;C&amp;"Times New Roman,Bold"First Things First Cost of Quality Study
Provider Survey for Licensed Centers</oddHeader>
    <oddFooter>&amp;LQuestions? Contact Burns &amp; Associates, Inc. at CostofQuality@burnshealthpolicy.com / or (602) 241-8515&amp;RPrinted &amp;D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OFFSET(Locations!$G$40,0,0,COUNTIF(Locations!$H$40:$H$89, "&gt;0"))</xm:f>
          </x14:formula1>
          <xm:sqref>C9:C258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B1:L48"/>
  <sheetViews>
    <sheetView topLeftCell="B4" workbookViewId="0">
      <selection activeCell="B29" sqref="B29:B33"/>
    </sheetView>
  </sheetViews>
  <sheetFormatPr defaultRowHeight="15" x14ac:dyDescent="0.25"/>
  <cols>
    <col min="2" max="2" width="50.7109375" bestFit="1" customWidth="1"/>
    <col min="3" max="3" width="1.85546875" customWidth="1"/>
    <col min="4" max="4" width="39.5703125" bestFit="1" customWidth="1"/>
    <col min="6" max="6" width="47.7109375" bestFit="1" customWidth="1"/>
    <col min="7" max="7" width="47.7109375" customWidth="1"/>
    <col min="9" max="9" width="9.42578125" bestFit="1" customWidth="1"/>
  </cols>
  <sheetData>
    <row r="1" spans="2:12" x14ac:dyDescent="0.25">
      <c r="B1" s="1" t="s">
        <v>22</v>
      </c>
      <c r="D1" s="1" t="s">
        <v>38</v>
      </c>
      <c r="F1" s="1" t="s">
        <v>76</v>
      </c>
      <c r="G1" s="1" t="s">
        <v>241</v>
      </c>
      <c r="I1" s="38">
        <v>0</v>
      </c>
    </row>
    <row r="2" spans="2:12" x14ac:dyDescent="0.25">
      <c r="B2" s="2" t="s">
        <v>17</v>
      </c>
      <c r="D2" t="s">
        <v>39</v>
      </c>
      <c r="F2" t="s">
        <v>240</v>
      </c>
      <c r="G2" t="s">
        <v>243</v>
      </c>
      <c r="I2" s="38">
        <v>2.0833333333333332E-2</v>
      </c>
      <c r="L2" t="str">
        <f>Locations!H6&amp;" "&amp;Locations!H8</f>
        <v xml:space="preserve"> </v>
      </c>
    </row>
    <row r="3" spans="2:12" ht="30" x14ac:dyDescent="0.25">
      <c r="B3" s="2" t="s">
        <v>21</v>
      </c>
      <c r="D3" s="3" t="s">
        <v>40</v>
      </c>
      <c r="E3" s="3"/>
      <c r="F3" t="s">
        <v>259</v>
      </c>
      <c r="G3" s="73" t="s">
        <v>183</v>
      </c>
      <c r="I3" s="38">
        <v>4.1666666666666699E-2</v>
      </c>
    </row>
    <row r="4" spans="2:12" x14ac:dyDescent="0.25">
      <c r="B4" s="2" t="s">
        <v>18</v>
      </c>
      <c r="D4" s="3" t="s">
        <v>41</v>
      </c>
      <c r="E4" s="3"/>
      <c r="F4" t="s">
        <v>260</v>
      </c>
      <c r="G4" t="s">
        <v>77</v>
      </c>
      <c r="I4" s="38">
        <v>6.25E-2</v>
      </c>
    </row>
    <row r="5" spans="2:12" ht="30" x14ac:dyDescent="0.25">
      <c r="B5" s="2" t="s">
        <v>19</v>
      </c>
      <c r="D5" s="3" t="s">
        <v>42</v>
      </c>
      <c r="E5" s="3"/>
      <c r="F5" t="s">
        <v>261</v>
      </c>
      <c r="G5" s="73" t="s">
        <v>185</v>
      </c>
      <c r="I5" s="38">
        <v>8.3333333333333301E-2</v>
      </c>
    </row>
    <row r="6" spans="2:12" x14ac:dyDescent="0.25">
      <c r="B6" s="2" t="s">
        <v>20</v>
      </c>
      <c r="D6" s="3" t="s">
        <v>43</v>
      </c>
      <c r="E6" s="3"/>
      <c r="F6" t="s">
        <v>262</v>
      </c>
      <c r="G6" s="73"/>
      <c r="I6" s="38">
        <v>0.104166666666667</v>
      </c>
    </row>
    <row r="7" spans="2:12" ht="12.75" customHeight="1" x14ac:dyDescent="0.25">
      <c r="D7" s="3" t="s">
        <v>44</v>
      </c>
      <c r="E7" s="3"/>
      <c r="F7" s="73" t="s">
        <v>184</v>
      </c>
      <c r="I7" s="38">
        <v>0.125</v>
      </c>
    </row>
    <row r="8" spans="2:12" x14ac:dyDescent="0.25">
      <c r="B8" s="1" t="s">
        <v>27</v>
      </c>
      <c r="D8" s="3" t="s">
        <v>45</v>
      </c>
      <c r="E8" s="3"/>
      <c r="F8" t="s">
        <v>82</v>
      </c>
      <c r="G8" s="73"/>
      <c r="I8" s="38">
        <v>0.14583333333333301</v>
      </c>
    </row>
    <row r="9" spans="2:12" x14ac:dyDescent="0.25">
      <c r="B9" t="s">
        <v>24</v>
      </c>
      <c r="D9" s="3"/>
      <c r="E9" s="3"/>
      <c r="F9" t="s">
        <v>242</v>
      </c>
      <c r="I9" s="38">
        <v>0.16666666666666699</v>
      </c>
    </row>
    <row r="10" spans="2:12" x14ac:dyDescent="0.25">
      <c r="B10" t="s">
        <v>286</v>
      </c>
      <c r="D10" s="29" t="s">
        <v>75</v>
      </c>
      <c r="E10" s="3"/>
      <c r="G10" s="73"/>
      <c r="I10" s="38">
        <v>0.1875</v>
      </c>
    </row>
    <row r="11" spans="2:12" x14ac:dyDescent="0.25">
      <c r="B11" t="s">
        <v>287</v>
      </c>
      <c r="D11" s="30" t="s">
        <v>186</v>
      </c>
      <c r="E11" s="3"/>
      <c r="I11" s="38">
        <v>0.20833333333333301</v>
      </c>
    </row>
    <row r="12" spans="2:12" x14ac:dyDescent="0.25">
      <c r="B12" t="s">
        <v>292</v>
      </c>
      <c r="D12" s="31" t="s">
        <v>187</v>
      </c>
      <c r="E12" s="3"/>
      <c r="I12" s="38">
        <v>0.22916666666666699</v>
      </c>
    </row>
    <row r="13" spans="2:12" x14ac:dyDescent="0.25">
      <c r="B13" t="s">
        <v>293</v>
      </c>
      <c r="D13" s="31" t="s">
        <v>188</v>
      </c>
      <c r="E13" s="3"/>
      <c r="I13" s="38">
        <v>0.25</v>
      </c>
    </row>
    <row r="14" spans="2:12" x14ac:dyDescent="0.25">
      <c r="B14" t="s">
        <v>294</v>
      </c>
      <c r="D14" s="31" t="s">
        <v>189</v>
      </c>
      <c r="E14" s="3"/>
      <c r="I14" s="38">
        <v>0.27083333333333298</v>
      </c>
    </row>
    <row r="15" spans="2:12" x14ac:dyDescent="0.25">
      <c r="B15" t="s">
        <v>26</v>
      </c>
      <c r="D15" s="3"/>
      <c r="E15" s="3"/>
      <c r="I15" s="38">
        <v>0.29166666666666702</v>
      </c>
    </row>
    <row r="16" spans="2:12" x14ac:dyDescent="0.25">
      <c r="B16" s="1" t="s">
        <v>37</v>
      </c>
      <c r="D16" s="3"/>
      <c r="E16" s="3"/>
      <c r="F16" s="1" t="s">
        <v>78</v>
      </c>
      <c r="G16" s="1"/>
      <c r="I16" s="38">
        <v>0.3125</v>
      </c>
    </row>
    <row r="17" spans="2:9" x14ac:dyDescent="0.25">
      <c r="B17" t="s">
        <v>29</v>
      </c>
      <c r="D17" s="40" t="s">
        <v>112</v>
      </c>
      <c r="E17" s="3"/>
      <c r="F17" s="32" t="s">
        <v>81</v>
      </c>
      <c r="G17" s="32"/>
      <c r="I17" s="38">
        <v>0.33333333333333298</v>
      </c>
    </row>
    <row r="18" spans="2:9" x14ac:dyDescent="0.25">
      <c r="B18" t="s">
        <v>30</v>
      </c>
      <c r="D18" s="33" t="s">
        <v>84</v>
      </c>
      <c r="E18" s="3"/>
      <c r="F18" s="32" t="s">
        <v>83</v>
      </c>
      <c r="G18" s="32"/>
      <c r="I18" s="38">
        <v>0.35416666666666702</v>
      </c>
    </row>
    <row r="19" spans="2:9" x14ac:dyDescent="0.25">
      <c r="B19" t="s">
        <v>31</v>
      </c>
      <c r="D19" s="9" t="s">
        <v>85</v>
      </c>
      <c r="F19" s="32" t="s">
        <v>21</v>
      </c>
      <c r="G19" s="32"/>
      <c r="I19" s="38">
        <v>0.375</v>
      </c>
    </row>
    <row r="20" spans="2:9" x14ac:dyDescent="0.25">
      <c r="B20" t="s">
        <v>32</v>
      </c>
      <c r="D20" s="9" t="s">
        <v>86</v>
      </c>
      <c r="F20" s="32" t="s">
        <v>79</v>
      </c>
      <c r="G20" s="32"/>
      <c r="I20" s="38">
        <v>0.39583333333333298</v>
      </c>
    </row>
    <row r="21" spans="2:9" x14ac:dyDescent="0.25">
      <c r="B21" t="s">
        <v>33</v>
      </c>
      <c r="D21" s="9" t="s">
        <v>87</v>
      </c>
      <c r="F21" s="32" t="s">
        <v>80</v>
      </c>
      <c r="G21" s="32"/>
      <c r="I21" s="38">
        <v>0.41666666666666702</v>
      </c>
    </row>
    <row r="22" spans="2:9" x14ac:dyDescent="0.25">
      <c r="B22" t="s">
        <v>34</v>
      </c>
      <c r="D22" s="9" t="s">
        <v>88</v>
      </c>
      <c r="I22" s="38">
        <v>0.4375</v>
      </c>
    </row>
    <row r="23" spans="2:9" x14ac:dyDescent="0.25">
      <c r="B23" t="s">
        <v>35</v>
      </c>
      <c r="F23" s="1" t="s">
        <v>117</v>
      </c>
      <c r="G23" s="1"/>
      <c r="I23" s="38">
        <v>0.45833333333333298</v>
      </c>
    </row>
    <row r="24" spans="2:9" x14ac:dyDescent="0.25">
      <c r="B24" t="s">
        <v>36</v>
      </c>
      <c r="D24" s="40" t="s">
        <v>129</v>
      </c>
      <c r="F24" t="s">
        <v>118</v>
      </c>
      <c r="I24" s="38">
        <v>0.47916666666666702</v>
      </c>
    </row>
    <row r="25" spans="2:9" x14ac:dyDescent="0.25">
      <c r="B25" t="s">
        <v>28</v>
      </c>
      <c r="D25" s="48" t="s">
        <v>131</v>
      </c>
      <c r="F25" t="s">
        <v>119</v>
      </c>
      <c r="I25" s="38">
        <v>0.5</v>
      </c>
    </row>
    <row r="26" spans="2:9" x14ac:dyDescent="0.25">
      <c r="D26" s="48" t="s">
        <v>130</v>
      </c>
      <c r="F26" t="s">
        <v>120</v>
      </c>
      <c r="I26" s="38">
        <v>0.52083333333333304</v>
      </c>
    </row>
    <row r="27" spans="2:9" x14ac:dyDescent="0.25">
      <c r="I27" s="38">
        <v>0.54166666666666696</v>
      </c>
    </row>
    <row r="28" spans="2:9" x14ac:dyDescent="0.25">
      <c r="B28" s="1" t="s">
        <v>182</v>
      </c>
      <c r="F28" s="1" t="s">
        <v>245</v>
      </c>
      <c r="I28" s="38">
        <v>0.5625</v>
      </c>
    </row>
    <row r="29" spans="2:9" x14ac:dyDescent="0.25">
      <c r="B29" t="s">
        <v>186</v>
      </c>
      <c r="F29" t="s">
        <v>246</v>
      </c>
      <c r="I29" s="38">
        <v>0.58333333333333304</v>
      </c>
    </row>
    <row r="30" spans="2:9" x14ac:dyDescent="0.25">
      <c r="B30" t="s">
        <v>187</v>
      </c>
      <c r="F30" t="s">
        <v>247</v>
      </c>
      <c r="I30" s="38">
        <v>0.60416666666666696</v>
      </c>
    </row>
    <row r="31" spans="2:9" x14ac:dyDescent="0.25">
      <c r="B31" t="s">
        <v>188</v>
      </c>
      <c r="F31" t="s">
        <v>248</v>
      </c>
      <c r="I31" s="38">
        <v>0.625</v>
      </c>
    </row>
    <row r="32" spans="2:9" x14ac:dyDescent="0.25">
      <c r="B32" t="s">
        <v>189</v>
      </c>
      <c r="F32" t="s">
        <v>249</v>
      </c>
      <c r="I32" s="38">
        <v>0.64583333333333304</v>
      </c>
    </row>
    <row r="33" spans="2:9" x14ac:dyDescent="0.25">
      <c r="B33" t="s">
        <v>109</v>
      </c>
      <c r="F33" t="s">
        <v>250</v>
      </c>
      <c r="I33" s="38">
        <v>0.66666666666666696</v>
      </c>
    </row>
    <row r="34" spans="2:9" x14ac:dyDescent="0.25">
      <c r="F34" t="s">
        <v>251</v>
      </c>
      <c r="I34" s="38">
        <v>0.6875</v>
      </c>
    </row>
    <row r="35" spans="2:9" x14ac:dyDescent="0.25">
      <c r="I35" s="38">
        <v>0.70833333333333304</v>
      </c>
    </row>
    <row r="36" spans="2:9" x14ac:dyDescent="0.25">
      <c r="I36" s="38">
        <v>0.72916666666666696</v>
      </c>
    </row>
    <row r="37" spans="2:9" x14ac:dyDescent="0.25">
      <c r="I37" s="38">
        <v>0.75</v>
      </c>
    </row>
    <row r="38" spans="2:9" x14ac:dyDescent="0.25">
      <c r="I38" s="38">
        <v>0.77083333333333304</v>
      </c>
    </row>
    <row r="39" spans="2:9" x14ac:dyDescent="0.25">
      <c r="I39" s="38">
        <v>0.79166666666666696</v>
      </c>
    </row>
    <row r="40" spans="2:9" x14ac:dyDescent="0.25">
      <c r="I40" s="38">
        <v>0.8125</v>
      </c>
    </row>
    <row r="41" spans="2:9" x14ac:dyDescent="0.25">
      <c r="I41" s="38">
        <v>0.83333333333333304</v>
      </c>
    </row>
    <row r="42" spans="2:9" x14ac:dyDescent="0.25">
      <c r="I42" s="38">
        <v>0.85416666666666696</v>
      </c>
    </row>
    <row r="43" spans="2:9" x14ac:dyDescent="0.25">
      <c r="I43" s="38">
        <v>0.875</v>
      </c>
    </row>
    <row r="44" spans="2:9" x14ac:dyDescent="0.25">
      <c r="I44" s="38">
        <v>0.89583333333333304</v>
      </c>
    </row>
    <row r="45" spans="2:9" x14ac:dyDescent="0.25">
      <c r="I45" s="38">
        <v>0.91666666666666696</v>
      </c>
    </row>
    <row r="46" spans="2:9" x14ac:dyDescent="0.25">
      <c r="I46" s="38">
        <v>0.9375</v>
      </c>
    </row>
    <row r="47" spans="2:9" x14ac:dyDescent="0.25">
      <c r="I47" s="38">
        <v>0.95833333333333304</v>
      </c>
    </row>
    <row r="48" spans="2:9" x14ac:dyDescent="0.25">
      <c r="I48" s="38">
        <v>0.97916666666666696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C13"/>
  <sheetViews>
    <sheetView showGridLines="0" zoomScaleNormal="100" zoomScaleSheetLayoutView="100" workbookViewId="0">
      <selection activeCell="C7" sqref="C7"/>
    </sheetView>
  </sheetViews>
  <sheetFormatPr defaultRowHeight="15" x14ac:dyDescent="0.25"/>
  <cols>
    <col min="1" max="1" width="5.28515625" style="130" customWidth="1"/>
    <col min="2" max="2" width="65.5703125" customWidth="1"/>
    <col min="3" max="3" width="35.7109375" customWidth="1"/>
  </cols>
  <sheetData>
    <row r="1" spans="1:3" x14ac:dyDescent="0.25">
      <c r="A1" s="751" t="str">
        <f>IF(ISBLANK(C7)=TRUE, "", C7)</f>
        <v/>
      </c>
      <c r="B1" s="751"/>
      <c r="C1" s="751"/>
    </row>
    <row r="2" spans="1:3" ht="9" customHeight="1" x14ac:dyDescent="0.25"/>
    <row r="3" spans="1:3" ht="15.75" x14ac:dyDescent="0.25">
      <c r="A3" s="752" t="s">
        <v>666</v>
      </c>
      <c r="B3" s="752"/>
      <c r="C3" s="752"/>
    </row>
    <row r="4" spans="1:3" ht="9" customHeight="1" x14ac:dyDescent="0.25"/>
    <row r="5" spans="1:3" x14ac:dyDescent="0.25">
      <c r="A5" s="138" t="s">
        <v>46</v>
      </c>
      <c r="B5" s="139" t="s">
        <v>47</v>
      </c>
      <c r="C5" s="518" t="s">
        <v>23</v>
      </c>
    </row>
    <row r="6" spans="1:3" x14ac:dyDescent="0.25">
      <c r="A6" s="753" t="s">
        <v>0</v>
      </c>
      <c r="B6" s="754"/>
      <c r="C6" s="755"/>
    </row>
    <row r="7" spans="1:3" x14ac:dyDescent="0.25">
      <c r="A7" s="140">
        <v>1</v>
      </c>
      <c r="B7" s="31" t="s">
        <v>517</v>
      </c>
      <c r="C7" s="531"/>
    </row>
    <row r="8" spans="1:3" x14ac:dyDescent="0.25">
      <c r="A8" s="140">
        <v>2</v>
      </c>
      <c r="B8" s="31" t="s">
        <v>1</v>
      </c>
      <c r="C8" s="531"/>
    </row>
    <row r="9" spans="1:3" x14ac:dyDescent="0.25">
      <c r="A9" s="140">
        <v>3</v>
      </c>
      <c r="B9" s="31" t="s">
        <v>2</v>
      </c>
      <c r="C9" s="531"/>
    </row>
    <row r="10" spans="1:3" x14ac:dyDescent="0.25">
      <c r="A10" s="140">
        <v>4</v>
      </c>
      <c r="B10" s="31" t="s">
        <v>3</v>
      </c>
      <c r="C10" s="532"/>
    </row>
    <row r="11" spans="1:3" x14ac:dyDescent="0.25">
      <c r="A11" s="140">
        <v>5</v>
      </c>
      <c r="B11" s="31" t="s">
        <v>4</v>
      </c>
      <c r="C11" s="531"/>
    </row>
    <row r="12" spans="1:3" x14ac:dyDescent="0.25">
      <c r="A12" s="140">
        <v>6</v>
      </c>
      <c r="B12" s="31" t="s">
        <v>567</v>
      </c>
      <c r="C12" s="644"/>
    </row>
    <row r="13" spans="1:3" ht="15" customHeight="1" x14ac:dyDescent="0.25">
      <c r="A13" s="141">
        <v>7</v>
      </c>
      <c r="B13" s="195" t="s">
        <v>661</v>
      </c>
      <c r="C13" s="645"/>
    </row>
  </sheetData>
  <sheetProtection algorithmName="SHA-512" hashValue="foL4Fo1j+J0T1zZgtgtv5ta7xH1YGilUeAe26ThRd+LOXT5th7/Gi1NY0I3O503jTIHmgjYmFf71BctjpaTNLQ==" saltValue="7Y5riu0OtdKCKjQ5W8QaEA==" spinCount="100000" sheet="1" objects="1" scenarios="1"/>
  <mergeCells count="3">
    <mergeCell ref="A1:C1"/>
    <mergeCell ref="A3:C3"/>
    <mergeCell ref="A6:C6"/>
  </mergeCells>
  <dataValidations count="2">
    <dataValidation type="whole" allowBlank="1" showInputMessage="1" showErrorMessage="1" error="Value entered must be between 1 and 50. If you have more than 50 sites to report, report site-based data in a second survey." sqref="C12" xr:uid="{00000000-0002-0000-0100-000000000000}">
      <formula1>1</formula1>
      <formula2>50</formula2>
    </dataValidation>
    <dataValidation type="date" operator="lessThanOrEqual" allowBlank="1" showInputMessage="1" showErrorMessage="1" error="The fiscal year reported should end on or before December 31, 2019." sqref="C13" xr:uid="{3F7EE37D-6FD8-443F-B6FF-4BEA80C340B4}">
      <formula1>43830</formula1>
    </dataValidation>
  </dataValidations>
  <printOptions horizontalCentered="1"/>
  <pageMargins left="0.2" right="0.2" top="0.75" bottom="0.75" header="0.3" footer="0.3"/>
  <pageSetup scale="90" orientation="landscape" horizontalDpi="1200" verticalDpi="1200" r:id="rId1"/>
  <headerFooter>
    <oddHeader>&amp;C&amp;"Times New Roman,Bold"First Things First Cost of Quality Study
Provider Survey for Licensed Centers</oddHeader>
    <oddFooter>&amp;LQuestions? Contact Burns &amp; Associates, Inc. at CostofQuality@burnshealthpolicy.com / or (602) 241-8515&amp;RPrinted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DW94"/>
  <sheetViews>
    <sheetView showGridLines="0" zoomScaleNormal="100" zoomScaleSheetLayoutView="100" workbookViewId="0">
      <selection activeCell="G8" sqref="G8:H8"/>
    </sheetView>
  </sheetViews>
  <sheetFormatPr defaultRowHeight="15" x14ac:dyDescent="0.25"/>
  <cols>
    <col min="1" max="1" width="5.28515625" style="4" customWidth="1"/>
    <col min="2" max="2" width="46.42578125" customWidth="1"/>
    <col min="3" max="3" width="17.7109375" customWidth="1"/>
    <col min="4" max="4" width="16.42578125" customWidth="1"/>
    <col min="5" max="8" width="13.85546875" customWidth="1"/>
    <col min="9" max="9" width="13.85546875" style="3" hidden="1" customWidth="1"/>
    <col min="10" max="11" width="13.85546875" style="117" customWidth="1"/>
    <col min="12" max="107" width="13.85546875" style="5" customWidth="1"/>
    <col min="108" max="119" width="9.140625" style="5"/>
  </cols>
  <sheetData>
    <row r="1" spans="1:127" x14ac:dyDescent="0.25">
      <c r="A1" s="751" t="str">
        <f>IF(ISBLANK('Contact Info'!C7)=TRUE, "", 'Contact Info'!C7)</f>
        <v/>
      </c>
      <c r="B1" s="751"/>
      <c r="C1" s="751"/>
      <c r="D1" s="751"/>
      <c r="E1" s="126"/>
      <c r="F1" s="126"/>
      <c r="G1" s="126"/>
      <c r="H1" s="126"/>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row>
    <row r="2" spans="1:127" ht="9" customHeight="1" x14ac:dyDescent="0.25"/>
    <row r="3" spans="1:127" ht="15.75" x14ac:dyDescent="0.25">
      <c r="A3" s="752" t="s">
        <v>667</v>
      </c>
      <c r="B3" s="752"/>
      <c r="C3" s="752"/>
      <c r="D3" s="752"/>
      <c r="E3" s="127"/>
      <c r="F3" s="127"/>
      <c r="G3" s="127"/>
      <c r="H3" s="127"/>
      <c r="J3" s="168">
        <v>2</v>
      </c>
      <c r="K3" s="168">
        <v>2</v>
      </c>
      <c r="L3" s="168">
        <f>K3+1</f>
        <v>3</v>
      </c>
      <c r="M3" s="168">
        <f>L3</f>
        <v>3</v>
      </c>
      <c r="N3" s="168">
        <f>M3+1</f>
        <v>4</v>
      </c>
      <c r="O3" s="168">
        <f>N3</f>
        <v>4</v>
      </c>
      <c r="P3" s="168">
        <f>O3+1</f>
        <v>5</v>
      </c>
      <c r="Q3" s="168">
        <f>P3</f>
        <v>5</v>
      </c>
      <c r="R3" s="168">
        <f>Q3+1</f>
        <v>6</v>
      </c>
      <c r="S3" s="168">
        <f>R3</f>
        <v>6</v>
      </c>
      <c r="T3" s="168">
        <f t="shared" ref="T3" si="0">S3+1</f>
        <v>7</v>
      </c>
      <c r="U3" s="168">
        <f t="shared" ref="U3" si="1">T3</f>
        <v>7</v>
      </c>
      <c r="V3" s="168">
        <f t="shared" ref="V3" si="2">U3+1</f>
        <v>8</v>
      </c>
      <c r="W3" s="168">
        <f t="shared" ref="W3" si="3">V3</f>
        <v>8</v>
      </c>
      <c r="X3" s="168">
        <f t="shared" ref="X3" si="4">W3+1</f>
        <v>9</v>
      </c>
      <c r="Y3" s="168">
        <f t="shared" ref="Y3" si="5">X3</f>
        <v>9</v>
      </c>
      <c r="Z3" s="168">
        <f t="shared" ref="Z3" si="6">Y3+1</f>
        <v>10</v>
      </c>
      <c r="AA3" s="168">
        <f t="shared" ref="AA3" si="7">Z3</f>
        <v>10</v>
      </c>
      <c r="AB3" s="168">
        <f t="shared" ref="AB3" si="8">AA3+1</f>
        <v>11</v>
      </c>
      <c r="AC3" s="168">
        <f t="shared" ref="AC3" si="9">AB3</f>
        <v>11</v>
      </c>
      <c r="AD3" s="168">
        <f t="shared" ref="AD3" si="10">AC3+1</f>
        <v>12</v>
      </c>
      <c r="AE3" s="168">
        <f t="shared" ref="AE3" si="11">AD3</f>
        <v>12</v>
      </c>
      <c r="AF3" s="168">
        <f t="shared" ref="AF3" si="12">AE3+1</f>
        <v>13</v>
      </c>
      <c r="AG3" s="168">
        <f t="shared" ref="AG3" si="13">AF3</f>
        <v>13</v>
      </c>
      <c r="AH3" s="168">
        <f t="shared" ref="AH3" si="14">AG3+1</f>
        <v>14</v>
      </c>
      <c r="AI3" s="168">
        <f t="shared" ref="AI3" si="15">AH3</f>
        <v>14</v>
      </c>
      <c r="AJ3" s="168">
        <f t="shared" ref="AJ3" si="16">AI3+1</f>
        <v>15</v>
      </c>
      <c r="AK3" s="168">
        <f t="shared" ref="AK3" si="17">AJ3</f>
        <v>15</v>
      </c>
      <c r="AL3" s="168">
        <f t="shared" ref="AL3" si="18">AK3+1</f>
        <v>16</v>
      </c>
      <c r="AM3" s="168">
        <f t="shared" ref="AM3" si="19">AL3</f>
        <v>16</v>
      </c>
      <c r="AN3" s="168">
        <f t="shared" ref="AN3" si="20">AM3+1</f>
        <v>17</v>
      </c>
      <c r="AO3" s="168">
        <f t="shared" ref="AO3" si="21">AN3</f>
        <v>17</v>
      </c>
      <c r="AP3" s="168">
        <f t="shared" ref="AP3" si="22">AO3+1</f>
        <v>18</v>
      </c>
      <c r="AQ3" s="168">
        <f t="shared" ref="AQ3" si="23">AP3</f>
        <v>18</v>
      </c>
      <c r="AR3" s="168">
        <f t="shared" ref="AR3" si="24">AQ3+1</f>
        <v>19</v>
      </c>
      <c r="AS3" s="168">
        <f t="shared" ref="AS3" si="25">AR3</f>
        <v>19</v>
      </c>
      <c r="AT3" s="168">
        <f t="shared" ref="AT3" si="26">AS3+1</f>
        <v>20</v>
      </c>
      <c r="AU3" s="168">
        <f t="shared" ref="AU3" si="27">AT3</f>
        <v>20</v>
      </c>
      <c r="AV3" s="168">
        <f t="shared" ref="AV3" si="28">AU3+1</f>
        <v>21</v>
      </c>
      <c r="AW3" s="168">
        <f t="shared" ref="AW3" si="29">AV3</f>
        <v>21</v>
      </c>
      <c r="AX3" s="168">
        <f t="shared" ref="AX3" si="30">AW3+1</f>
        <v>22</v>
      </c>
      <c r="AY3" s="168">
        <f t="shared" ref="AY3" si="31">AX3</f>
        <v>22</v>
      </c>
      <c r="AZ3" s="168">
        <f t="shared" ref="AZ3" si="32">AY3+1</f>
        <v>23</v>
      </c>
      <c r="BA3" s="168">
        <f t="shared" ref="BA3" si="33">AZ3</f>
        <v>23</v>
      </c>
      <c r="BB3" s="168">
        <f t="shared" ref="BB3" si="34">BA3+1</f>
        <v>24</v>
      </c>
      <c r="BC3" s="168">
        <f t="shared" ref="BC3" si="35">BB3</f>
        <v>24</v>
      </c>
      <c r="BD3" s="168">
        <f t="shared" ref="BD3" si="36">BC3+1</f>
        <v>25</v>
      </c>
      <c r="BE3" s="168">
        <f t="shared" ref="BE3" si="37">BD3</f>
        <v>25</v>
      </c>
      <c r="BF3" s="168">
        <f t="shared" ref="BF3" si="38">BE3+1</f>
        <v>26</v>
      </c>
      <c r="BG3" s="168">
        <f t="shared" ref="BG3" si="39">BF3</f>
        <v>26</v>
      </c>
      <c r="BH3" s="168">
        <f t="shared" ref="BH3" si="40">BG3+1</f>
        <v>27</v>
      </c>
      <c r="BI3" s="168">
        <f t="shared" ref="BI3" si="41">BH3</f>
        <v>27</v>
      </c>
      <c r="BJ3" s="168">
        <f t="shared" ref="BJ3" si="42">BI3+1</f>
        <v>28</v>
      </c>
      <c r="BK3" s="168">
        <f t="shared" ref="BK3" si="43">BJ3</f>
        <v>28</v>
      </c>
      <c r="BL3" s="168">
        <f t="shared" ref="BL3" si="44">BK3+1</f>
        <v>29</v>
      </c>
      <c r="BM3" s="168">
        <f t="shared" ref="BM3" si="45">BL3</f>
        <v>29</v>
      </c>
      <c r="BN3" s="168">
        <f t="shared" ref="BN3" si="46">BM3+1</f>
        <v>30</v>
      </c>
      <c r="BO3" s="168">
        <f t="shared" ref="BO3" si="47">BN3</f>
        <v>30</v>
      </c>
      <c r="BP3" s="168">
        <f t="shared" ref="BP3" si="48">BO3+1</f>
        <v>31</v>
      </c>
      <c r="BQ3" s="168">
        <f t="shared" ref="BQ3" si="49">BP3</f>
        <v>31</v>
      </c>
      <c r="BR3" s="168">
        <f t="shared" ref="BR3" si="50">BQ3+1</f>
        <v>32</v>
      </c>
      <c r="BS3" s="168">
        <f t="shared" ref="BS3" si="51">BR3</f>
        <v>32</v>
      </c>
      <c r="BT3" s="168">
        <f t="shared" ref="BT3" si="52">BS3+1</f>
        <v>33</v>
      </c>
      <c r="BU3" s="168">
        <f t="shared" ref="BU3" si="53">BT3</f>
        <v>33</v>
      </c>
      <c r="BV3" s="168">
        <f t="shared" ref="BV3" si="54">BU3+1</f>
        <v>34</v>
      </c>
      <c r="BW3" s="168">
        <f t="shared" ref="BW3" si="55">BV3</f>
        <v>34</v>
      </c>
      <c r="BX3" s="168">
        <f t="shared" ref="BX3" si="56">BW3+1</f>
        <v>35</v>
      </c>
      <c r="BY3" s="168">
        <f t="shared" ref="BY3" si="57">BX3</f>
        <v>35</v>
      </c>
      <c r="BZ3" s="168">
        <f t="shared" ref="BZ3" si="58">BY3+1</f>
        <v>36</v>
      </c>
      <c r="CA3" s="168">
        <f t="shared" ref="CA3" si="59">BZ3</f>
        <v>36</v>
      </c>
      <c r="CB3" s="168">
        <f t="shared" ref="CB3" si="60">CA3+1</f>
        <v>37</v>
      </c>
      <c r="CC3" s="168">
        <f t="shared" ref="CC3" si="61">CB3</f>
        <v>37</v>
      </c>
      <c r="CD3" s="168">
        <f t="shared" ref="CD3" si="62">CC3+1</f>
        <v>38</v>
      </c>
      <c r="CE3" s="168">
        <f t="shared" ref="CE3" si="63">CD3</f>
        <v>38</v>
      </c>
      <c r="CF3" s="168">
        <f t="shared" ref="CF3" si="64">CE3+1</f>
        <v>39</v>
      </c>
      <c r="CG3" s="168">
        <f t="shared" ref="CG3" si="65">CF3</f>
        <v>39</v>
      </c>
      <c r="CH3" s="168">
        <f t="shared" ref="CH3" si="66">CG3+1</f>
        <v>40</v>
      </c>
      <c r="CI3" s="168">
        <f t="shared" ref="CI3" si="67">CH3</f>
        <v>40</v>
      </c>
      <c r="CJ3" s="168">
        <f t="shared" ref="CJ3" si="68">CI3+1</f>
        <v>41</v>
      </c>
      <c r="CK3" s="168">
        <f t="shared" ref="CK3" si="69">CJ3</f>
        <v>41</v>
      </c>
      <c r="CL3" s="168">
        <f t="shared" ref="CL3" si="70">CK3+1</f>
        <v>42</v>
      </c>
      <c r="CM3" s="168">
        <f t="shared" ref="CM3" si="71">CL3</f>
        <v>42</v>
      </c>
      <c r="CN3" s="168">
        <f t="shared" ref="CN3" si="72">CM3+1</f>
        <v>43</v>
      </c>
      <c r="CO3" s="168">
        <f t="shared" ref="CO3" si="73">CN3</f>
        <v>43</v>
      </c>
      <c r="CP3" s="168">
        <f t="shared" ref="CP3" si="74">CO3+1</f>
        <v>44</v>
      </c>
      <c r="CQ3" s="168">
        <f t="shared" ref="CQ3" si="75">CP3</f>
        <v>44</v>
      </c>
      <c r="CR3" s="168">
        <f t="shared" ref="CR3" si="76">CQ3+1</f>
        <v>45</v>
      </c>
      <c r="CS3" s="168">
        <f t="shared" ref="CS3" si="77">CR3</f>
        <v>45</v>
      </c>
      <c r="CT3" s="168">
        <f t="shared" ref="CT3" si="78">CS3+1</f>
        <v>46</v>
      </c>
      <c r="CU3" s="168">
        <f t="shared" ref="CU3" si="79">CT3</f>
        <v>46</v>
      </c>
      <c r="CV3" s="168">
        <f t="shared" ref="CV3" si="80">CU3+1</f>
        <v>47</v>
      </c>
      <c r="CW3" s="168">
        <f t="shared" ref="CW3" si="81">CV3</f>
        <v>47</v>
      </c>
      <c r="CX3" s="168">
        <f t="shared" ref="CX3" si="82">CW3+1</f>
        <v>48</v>
      </c>
      <c r="CY3" s="168">
        <f t="shared" ref="CY3" si="83">CX3</f>
        <v>48</v>
      </c>
      <c r="CZ3" s="168">
        <f t="shared" ref="CZ3" si="84">CY3+1</f>
        <v>49</v>
      </c>
      <c r="DA3" s="168">
        <f t="shared" ref="DA3" si="85">CZ3</f>
        <v>49</v>
      </c>
      <c r="DB3" s="168">
        <f t="shared" ref="DB3" si="86">DA3+1</f>
        <v>50</v>
      </c>
      <c r="DC3" s="168">
        <f t="shared" ref="DC3" si="87">DB3</f>
        <v>50</v>
      </c>
      <c r="DD3" s="166"/>
      <c r="DE3" s="166"/>
      <c r="DF3" s="166"/>
      <c r="DG3" s="166"/>
      <c r="DH3" s="166"/>
      <c r="DI3" s="166"/>
      <c r="DJ3" s="166"/>
      <c r="DK3" s="166"/>
      <c r="DL3" s="166"/>
      <c r="DM3" s="166"/>
      <c r="DN3" s="166"/>
      <c r="DO3" s="166"/>
      <c r="DP3" s="166"/>
      <c r="DQ3" s="166"/>
      <c r="DR3" s="166"/>
      <c r="DS3" s="166"/>
      <c r="DT3" s="166"/>
      <c r="DU3" s="166"/>
      <c r="DV3" s="166"/>
      <c r="DW3" s="166"/>
    </row>
    <row r="4" spans="1:127" s="37" customFormat="1" ht="9" customHeight="1" x14ac:dyDescent="0.25">
      <c r="A4" s="193"/>
      <c r="I4" s="36"/>
      <c r="J4" s="168" t="str">
        <f>IF('Contact Info'!$C$12&gt;=Locations!J3, "Y", "")</f>
        <v/>
      </c>
      <c r="K4" s="168" t="str">
        <f>IF('Contact Info'!$C$12&gt;=Locations!K3, "Y", "")</f>
        <v/>
      </c>
      <c r="L4" s="168" t="str">
        <f>IF('Contact Info'!$C$12&gt;=Locations!L3, "Y", "")</f>
        <v/>
      </c>
      <c r="M4" s="168" t="str">
        <f>IF('Contact Info'!$C$12&gt;=Locations!M3, "Y", "")</f>
        <v/>
      </c>
      <c r="N4" s="168" t="str">
        <f>IF('Contact Info'!$C$12&gt;=Locations!N3, "Y", "")</f>
        <v/>
      </c>
      <c r="O4" s="168" t="str">
        <f>IF('Contact Info'!$C$12&gt;=Locations!O3, "Y", "")</f>
        <v/>
      </c>
      <c r="P4" s="168" t="str">
        <f>IF('Contact Info'!$C$12&gt;=Locations!P3, "Y", "")</f>
        <v/>
      </c>
      <c r="Q4" s="168" t="str">
        <f>IF('Contact Info'!$C$12&gt;=Locations!Q3, "Y", "")</f>
        <v/>
      </c>
      <c r="R4" s="168" t="str">
        <f>IF('Contact Info'!$C$12&gt;=Locations!R3, "Y", "")</f>
        <v/>
      </c>
      <c r="S4" s="168" t="str">
        <f>IF('Contact Info'!$C$12&gt;=Locations!S3, "Y", "")</f>
        <v/>
      </c>
      <c r="T4" s="168" t="str">
        <f>IF('Contact Info'!$C$12&gt;=Locations!T3, "Y", "")</f>
        <v/>
      </c>
      <c r="U4" s="168" t="str">
        <f>IF('Contact Info'!$C$12&gt;=Locations!U3, "Y", "")</f>
        <v/>
      </c>
      <c r="V4" s="168" t="str">
        <f>IF('Contact Info'!$C$12&gt;=Locations!V3, "Y", "")</f>
        <v/>
      </c>
      <c r="W4" s="168" t="str">
        <f>IF('Contact Info'!$C$12&gt;=Locations!W3, "Y", "")</f>
        <v/>
      </c>
      <c r="X4" s="168" t="str">
        <f>IF('Contact Info'!$C$12&gt;=Locations!X3, "Y", "")</f>
        <v/>
      </c>
      <c r="Y4" s="168" t="str">
        <f>IF('Contact Info'!$C$12&gt;=Locations!Y3, "Y", "")</f>
        <v/>
      </c>
      <c r="Z4" s="168" t="str">
        <f>IF('Contact Info'!$C$12&gt;=Locations!Z3, "Y", "")</f>
        <v/>
      </c>
      <c r="AA4" s="168" t="str">
        <f>IF('Contact Info'!$C$12&gt;=Locations!AA3, "Y", "")</f>
        <v/>
      </c>
      <c r="AB4" s="168" t="str">
        <f>IF('Contact Info'!$C$12&gt;=Locations!AB3, "Y", "")</f>
        <v/>
      </c>
      <c r="AC4" s="168" t="str">
        <f>IF('Contact Info'!$C$12&gt;=Locations!AC3, "Y", "")</f>
        <v/>
      </c>
      <c r="AD4" s="168" t="str">
        <f>IF('Contact Info'!$C$12&gt;=Locations!AD3, "Y", "")</f>
        <v/>
      </c>
      <c r="AE4" s="168" t="str">
        <f>IF('Contact Info'!$C$12&gt;=Locations!AE3, "Y", "")</f>
        <v/>
      </c>
      <c r="AF4" s="168" t="str">
        <f>IF('Contact Info'!$C$12&gt;=Locations!AF3, "Y", "")</f>
        <v/>
      </c>
      <c r="AG4" s="168" t="str">
        <f>IF('Contact Info'!$C$12&gt;=Locations!AG3, "Y", "")</f>
        <v/>
      </c>
      <c r="AH4" s="168" t="str">
        <f>IF('Contact Info'!$C$12&gt;=Locations!AH3, "Y", "")</f>
        <v/>
      </c>
      <c r="AI4" s="168" t="str">
        <f>IF('Contact Info'!$C$12&gt;=Locations!AI3, "Y", "")</f>
        <v/>
      </c>
      <c r="AJ4" s="168" t="str">
        <f>IF('Contact Info'!$C$12&gt;=Locations!AJ3, "Y", "")</f>
        <v/>
      </c>
      <c r="AK4" s="168" t="str">
        <f>IF('Contact Info'!$C$12&gt;=Locations!AK3, "Y", "")</f>
        <v/>
      </c>
      <c r="AL4" s="168" t="str">
        <f>IF('Contact Info'!$C$12&gt;=Locations!AL3, "Y", "")</f>
        <v/>
      </c>
      <c r="AM4" s="168" t="str">
        <f>IF('Contact Info'!$C$12&gt;=Locations!AM3, "Y", "")</f>
        <v/>
      </c>
      <c r="AN4" s="168" t="str">
        <f>IF('Contact Info'!$C$12&gt;=Locations!AN3, "Y", "")</f>
        <v/>
      </c>
      <c r="AO4" s="168" t="str">
        <f>IF('Contact Info'!$C$12&gt;=Locations!AO3, "Y", "")</f>
        <v/>
      </c>
      <c r="AP4" s="168" t="str">
        <f>IF('Contact Info'!$C$12&gt;=Locations!AP3, "Y", "")</f>
        <v/>
      </c>
      <c r="AQ4" s="168" t="str">
        <f>IF('Contact Info'!$C$12&gt;=Locations!AQ3, "Y", "")</f>
        <v/>
      </c>
      <c r="AR4" s="168" t="str">
        <f>IF('Contact Info'!$C$12&gt;=Locations!AR3, "Y", "")</f>
        <v/>
      </c>
      <c r="AS4" s="168" t="str">
        <f>IF('Contact Info'!$C$12&gt;=Locations!AS3, "Y", "")</f>
        <v/>
      </c>
      <c r="AT4" s="168" t="str">
        <f>IF('Contact Info'!$C$12&gt;=Locations!AT3, "Y", "")</f>
        <v/>
      </c>
      <c r="AU4" s="168" t="str">
        <f>IF('Contact Info'!$C$12&gt;=Locations!AU3, "Y", "")</f>
        <v/>
      </c>
      <c r="AV4" s="168" t="str">
        <f>IF('Contact Info'!$C$12&gt;=Locations!AV3, "Y", "")</f>
        <v/>
      </c>
      <c r="AW4" s="168" t="str">
        <f>IF('Contact Info'!$C$12&gt;=Locations!AW3, "Y", "")</f>
        <v/>
      </c>
      <c r="AX4" s="168" t="str">
        <f>IF('Contact Info'!$C$12&gt;=Locations!AX3, "Y", "")</f>
        <v/>
      </c>
      <c r="AY4" s="168" t="str">
        <f>IF('Contact Info'!$C$12&gt;=Locations!AY3, "Y", "")</f>
        <v/>
      </c>
      <c r="AZ4" s="168" t="str">
        <f>IF('Contact Info'!$C$12&gt;=Locations!AZ3, "Y", "")</f>
        <v/>
      </c>
      <c r="BA4" s="168" t="str">
        <f>IF('Contact Info'!$C$12&gt;=Locations!BA3, "Y", "")</f>
        <v/>
      </c>
      <c r="BB4" s="168" t="str">
        <f>IF('Contact Info'!$C$12&gt;=Locations!BB3, "Y", "")</f>
        <v/>
      </c>
      <c r="BC4" s="168" t="str">
        <f>IF('Contact Info'!$C$12&gt;=Locations!BC3, "Y", "")</f>
        <v/>
      </c>
      <c r="BD4" s="168" t="str">
        <f>IF('Contact Info'!$C$12&gt;=Locations!BD3, "Y", "")</f>
        <v/>
      </c>
      <c r="BE4" s="168" t="str">
        <f>IF('Contact Info'!$C$12&gt;=Locations!BE3, "Y", "")</f>
        <v/>
      </c>
      <c r="BF4" s="168" t="str">
        <f>IF('Contact Info'!$C$12&gt;=Locations!BF3, "Y", "")</f>
        <v/>
      </c>
      <c r="BG4" s="168" t="str">
        <f>IF('Contact Info'!$C$12&gt;=Locations!BG3, "Y", "")</f>
        <v/>
      </c>
      <c r="BH4" s="168" t="str">
        <f>IF('Contact Info'!$C$12&gt;=Locations!BH3, "Y", "")</f>
        <v/>
      </c>
      <c r="BI4" s="168" t="str">
        <f>IF('Contact Info'!$C$12&gt;=Locations!BI3, "Y", "")</f>
        <v/>
      </c>
      <c r="BJ4" s="168" t="str">
        <f>IF('Contact Info'!$C$12&gt;=Locations!BJ3, "Y", "")</f>
        <v/>
      </c>
      <c r="BK4" s="168" t="str">
        <f>IF('Contact Info'!$C$12&gt;=Locations!BK3, "Y", "")</f>
        <v/>
      </c>
      <c r="BL4" s="168" t="str">
        <f>IF('Contact Info'!$C$12&gt;=Locations!BL3, "Y", "")</f>
        <v/>
      </c>
      <c r="BM4" s="168" t="str">
        <f>IF('Contact Info'!$C$12&gt;=Locations!BM3, "Y", "")</f>
        <v/>
      </c>
      <c r="BN4" s="168" t="str">
        <f>IF('Contact Info'!$C$12&gt;=Locations!BN3, "Y", "")</f>
        <v/>
      </c>
      <c r="BO4" s="168" t="str">
        <f>IF('Contact Info'!$C$12&gt;=Locations!BO3, "Y", "")</f>
        <v/>
      </c>
      <c r="BP4" s="168" t="str">
        <f>IF('Contact Info'!$C$12&gt;=Locations!BP3, "Y", "")</f>
        <v/>
      </c>
      <c r="BQ4" s="168" t="str">
        <f>IF('Contact Info'!$C$12&gt;=Locations!BQ3, "Y", "")</f>
        <v/>
      </c>
      <c r="BR4" s="168" t="str">
        <f>IF('Contact Info'!$C$12&gt;=Locations!BR3, "Y", "")</f>
        <v/>
      </c>
      <c r="BS4" s="168" t="str">
        <f>IF('Contact Info'!$C$12&gt;=Locations!BS3, "Y", "")</f>
        <v/>
      </c>
      <c r="BT4" s="168" t="str">
        <f>IF('Contact Info'!$C$12&gt;=Locations!BT3, "Y", "")</f>
        <v/>
      </c>
      <c r="BU4" s="168" t="str">
        <f>IF('Contact Info'!$C$12&gt;=Locations!BU3, "Y", "")</f>
        <v/>
      </c>
      <c r="BV4" s="168" t="str">
        <f>IF('Contact Info'!$C$12&gt;=Locations!BV3, "Y", "")</f>
        <v/>
      </c>
      <c r="BW4" s="168" t="str">
        <f>IF('Contact Info'!$C$12&gt;=Locations!BW3, "Y", "")</f>
        <v/>
      </c>
      <c r="BX4" s="168" t="str">
        <f>IF('Contact Info'!$C$12&gt;=Locations!BX3, "Y", "")</f>
        <v/>
      </c>
      <c r="BY4" s="168" t="str">
        <f>IF('Contact Info'!$C$12&gt;=Locations!BY3, "Y", "")</f>
        <v/>
      </c>
      <c r="BZ4" s="168" t="str">
        <f>IF('Contact Info'!$C$12&gt;=Locations!BZ3, "Y", "")</f>
        <v/>
      </c>
      <c r="CA4" s="168" t="str">
        <f>IF('Contact Info'!$C$12&gt;=Locations!CA3, "Y", "")</f>
        <v/>
      </c>
      <c r="CB4" s="168" t="str">
        <f>IF('Contact Info'!$C$12&gt;=Locations!CB3, "Y", "")</f>
        <v/>
      </c>
      <c r="CC4" s="168" t="str">
        <f>IF('Contact Info'!$C$12&gt;=Locations!CC3, "Y", "")</f>
        <v/>
      </c>
      <c r="CD4" s="168" t="str">
        <f>IF('Contact Info'!$C$12&gt;=Locations!CD3, "Y", "")</f>
        <v/>
      </c>
      <c r="CE4" s="168" t="str">
        <f>IF('Contact Info'!$C$12&gt;=Locations!CE3, "Y", "")</f>
        <v/>
      </c>
      <c r="CF4" s="168" t="str">
        <f>IF('Contact Info'!$C$12&gt;=Locations!CF3, "Y", "")</f>
        <v/>
      </c>
      <c r="CG4" s="168" t="str">
        <f>IF('Contact Info'!$C$12&gt;=Locations!CG3, "Y", "")</f>
        <v/>
      </c>
      <c r="CH4" s="168" t="str">
        <f>IF('Contact Info'!$C$12&gt;=Locations!CH3, "Y", "")</f>
        <v/>
      </c>
      <c r="CI4" s="168" t="str">
        <f>IF('Contact Info'!$C$12&gt;=Locations!CI3, "Y", "")</f>
        <v/>
      </c>
      <c r="CJ4" s="168" t="str">
        <f>IF('Contact Info'!$C$12&gt;=Locations!CJ3, "Y", "")</f>
        <v/>
      </c>
      <c r="CK4" s="168" t="str">
        <f>IF('Contact Info'!$C$12&gt;=Locations!CK3, "Y", "")</f>
        <v/>
      </c>
      <c r="CL4" s="168" t="str">
        <f>IF('Contact Info'!$C$12&gt;=Locations!CL3, "Y", "")</f>
        <v/>
      </c>
      <c r="CM4" s="168" t="str">
        <f>IF('Contact Info'!$C$12&gt;=Locations!CM3, "Y", "")</f>
        <v/>
      </c>
      <c r="CN4" s="168" t="str">
        <f>IF('Contact Info'!$C$12&gt;=Locations!CN3, "Y", "")</f>
        <v/>
      </c>
      <c r="CO4" s="168" t="str">
        <f>IF('Contact Info'!$C$12&gt;=Locations!CO3, "Y", "")</f>
        <v/>
      </c>
      <c r="CP4" s="168" t="str">
        <f>IF('Contact Info'!$C$12&gt;=Locations!CP3, "Y", "")</f>
        <v/>
      </c>
      <c r="CQ4" s="168" t="str">
        <f>IF('Contact Info'!$C$12&gt;=Locations!CQ3, "Y", "")</f>
        <v/>
      </c>
      <c r="CR4" s="168" t="str">
        <f>IF('Contact Info'!$C$12&gt;=Locations!CR3, "Y", "")</f>
        <v/>
      </c>
      <c r="CS4" s="168" t="str">
        <f>IF('Contact Info'!$C$12&gt;=Locations!CS3, "Y", "")</f>
        <v/>
      </c>
      <c r="CT4" s="168" t="str">
        <f>IF('Contact Info'!$C$12&gt;=Locations!CT3, "Y", "")</f>
        <v/>
      </c>
      <c r="CU4" s="168" t="str">
        <f>IF('Contact Info'!$C$12&gt;=Locations!CU3, "Y", "")</f>
        <v/>
      </c>
      <c r="CV4" s="168" t="str">
        <f>IF('Contact Info'!$C$12&gt;=Locations!CV3, "Y", "")</f>
        <v/>
      </c>
      <c r="CW4" s="168" t="str">
        <f>IF('Contact Info'!$C$12&gt;=Locations!CW3, "Y", "")</f>
        <v/>
      </c>
      <c r="CX4" s="168" t="str">
        <f>IF('Contact Info'!$C$12&gt;=Locations!CX3, "Y", "")</f>
        <v/>
      </c>
      <c r="CY4" s="168" t="str">
        <f>IF('Contact Info'!$C$12&gt;=Locations!CY3, "Y", "")</f>
        <v/>
      </c>
      <c r="CZ4" s="168" t="str">
        <f>IF('Contact Info'!$C$12&gt;=Locations!CZ3, "Y", "")</f>
        <v/>
      </c>
      <c r="DA4" s="168" t="str">
        <f>IF('Contact Info'!$C$12&gt;=Locations!DA3, "Y", "")</f>
        <v/>
      </c>
      <c r="DB4" s="168" t="str">
        <f>IF('Contact Info'!$C$12&gt;=Locations!DB3, "Y", "")</f>
        <v/>
      </c>
      <c r="DC4" s="168" t="str">
        <f>IF('Contact Info'!$C$12&gt;=Locations!DC3, "Y", "")</f>
        <v/>
      </c>
      <c r="DD4" s="194"/>
      <c r="DE4" s="194"/>
      <c r="DF4" s="194"/>
      <c r="DG4" s="194"/>
      <c r="DH4" s="194"/>
      <c r="DI4" s="194"/>
      <c r="DJ4" s="194"/>
      <c r="DK4" s="194"/>
      <c r="DL4" s="194"/>
      <c r="DM4" s="194"/>
      <c r="DN4" s="194"/>
      <c r="DO4" s="194"/>
      <c r="DP4" s="194"/>
      <c r="DQ4" s="194"/>
      <c r="DR4" s="194"/>
      <c r="DS4" s="194"/>
      <c r="DT4" s="194"/>
      <c r="DU4" s="194"/>
      <c r="DV4" s="194"/>
      <c r="DW4" s="194"/>
    </row>
    <row r="5" spans="1:127" x14ac:dyDescent="0.25">
      <c r="A5" s="138" t="s">
        <v>46</v>
      </c>
      <c r="B5" s="799" t="s">
        <v>47</v>
      </c>
      <c r="C5" s="800"/>
      <c r="D5" s="801"/>
      <c r="E5" s="784" t="s">
        <v>540</v>
      </c>
      <c r="F5" s="784"/>
      <c r="G5" s="784" t="s">
        <v>23</v>
      </c>
      <c r="H5" s="784"/>
      <c r="I5" s="144"/>
      <c r="J5" s="783" t="str">
        <f>IF(J4="Y", "Input", "")</f>
        <v/>
      </c>
      <c r="K5" s="783"/>
      <c r="L5" s="783" t="str">
        <f t="shared" ref="L5" si="88">IF(L4="Y", "Input", "")</f>
        <v/>
      </c>
      <c r="M5" s="783"/>
      <c r="N5" s="783" t="str">
        <f t="shared" ref="N5" si="89">IF(N4="Y", "Input", "")</f>
        <v/>
      </c>
      <c r="O5" s="783"/>
      <c r="P5" s="783" t="str">
        <f t="shared" ref="P5" si="90">IF(P4="Y", "Input", "")</f>
        <v/>
      </c>
      <c r="Q5" s="783"/>
      <c r="R5" s="783" t="str">
        <f t="shared" ref="R5" si="91">IF(R4="Y", "Input", "")</f>
        <v/>
      </c>
      <c r="S5" s="783"/>
      <c r="T5" s="783" t="str">
        <f t="shared" ref="T5" si="92">IF(T4="Y", "Input", "")</f>
        <v/>
      </c>
      <c r="U5" s="783"/>
      <c r="V5" s="783" t="str">
        <f t="shared" ref="V5" si="93">IF(V4="Y", "Input", "")</f>
        <v/>
      </c>
      <c r="W5" s="783"/>
      <c r="X5" s="783" t="str">
        <f t="shared" ref="X5" si="94">IF(X4="Y", "Input", "")</f>
        <v/>
      </c>
      <c r="Y5" s="783"/>
      <c r="Z5" s="783" t="str">
        <f t="shared" ref="Z5" si="95">IF(Z4="Y", "Input", "")</f>
        <v/>
      </c>
      <c r="AA5" s="783"/>
      <c r="AB5" s="783" t="str">
        <f t="shared" ref="AB5" si="96">IF(AB4="Y", "Input", "")</f>
        <v/>
      </c>
      <c r="AC5" s="783"/>
      <c r="AD5" s="783" t="str">
        <f t="shared" ref="AD5" si="97">IF(AD4="Y", "Input", "")</f>
        <v/>
      </c>
      <c r="AE5" s="783"/>
      <c r="AF5" s="783" t="str">
        <f t="shared" ref="AF5" si="98">IF(AF4="Y", "Input", "")</f>
        <v/>
      </c>
      <c r="AG5" s="783"/>
      <c r="AH5" s="783" t="str">
        <f t="shared" ref="AH5" si="99">IF(AH4="Y", "Input", "")</f>
        <v/>
      </c>
      <c r="AI5" s="783"/>
      <c r="AJ5" s="783" t="str">
        <f t="shared" ref="AJ5" si="100">IF(AJ4="Y", "Input", "")</f>
        <v/>
      </c>
      <c r="AK5" s="783"/>
      <c r="AL5" s="783" t="str">
        <f t="shared" ref="AL5" si="101">IF(AL4="Y", "Input", "")</f>
        <v/>
      </c>
      <c r="AM5" s="783"/>
      <c r="AN5" s="783" t="str">
        <f t="shared" ref="AN5" si="102">IF(AN4="Y", "Input", "")</f>
        <v/>
      </c>
      <c r="AO5" s="783"/>
      <c r="AP5" s="783" t="str">
        <f t="shared" ref="AP5" si="103">IF(AP4="Y", "Input", "")</f>
        <v/>
      </c>
      <c r="AQ5" s="783"/>
      <c r="AR5" s="783" t="str">
        <f t="shared" ref="AR5" si="104">IF(AR4="Y", "Input", "")</f>
        <v/>
      </c>
      <c r="AS5" s="783"/>
      <c r="AT5" s="783" t="str">
        <f t="shared" ref="AT5" si="105">IF(AT4="Y", "Input", "")</f>
        <v/>
      </c>
      <c r="AU5" s="783"/>
      <c r="AV5" s="783" t="str">
        <f t="shared" ref="AV5" si="106">IF(AV4="Y", "Input", "")</f>
        <v/>
      </c>
      <c r="AW5" s="783"/>
      <c r="AX5" s="783" t="str">
        <f t="shared" ref="AX5" si="107">IF(AX4="Y", "Input", "")</f>
        <v/>
      </c>
      <c r="AY5" s="783"/>
      <c r="AZ5" s="783" t="str">
        <f t="shared" ref="AZ5" si="108">IF(AZ4="Y", "Input", "")</f>
        <v/>
      </c>
      <c r="BA5" s="783"/>
      <c r="BB5" s="783" t="str">
        <f t="shared" ref="BB5" si="109">IF(BB4="Y", "Input", "")</f>
        <v/>
      </c>
      <c r="BC5" s="783"/>
      <c r="BD5" s="783" t="str">
        <f t="shared" ref="BD5" si="110">IF(BD4="Y", "Input", "")</f>
        <v/>
      </c>
      <c r="BE5" s="783"/>
      <c r="BF5" s="783" t="str">
        <f t="shared" ref="BF5" si="111">IF(BF4="Y", "Input", "")</f>
        <v/>
      </c>
      <c r="BG5" s="783"/>
      <c r="BH5" s="783" t="str">
        <f t="shared" ref="BH5" si="112">IF(BH4="Y", "Input", "")</f>
        <v/>
      </c>
      <c r="BI5" s="783"/>
      <c r="BJ5" s="783" t="str">
        <f t="shared" ref="BJ5" si="113">IF(BJ4="Y", "Input", "")</f>
        <v/>
      </c>
      <c r="BK5" s="783"/>
      <c r="BL5" s="783" t="str">
        <f t="shared" ref="BL5" si="114">IF(BL4="Y", "Input", "")</f>
        <v/>
      </c>
      <c r="BM5" s="783"/>
      <c r="BN5" s="783" t="str">
        <f t="shared" ref="BN5" si="115">IF(BN4="Y", "Input", "")</f>
        <v/>
      </c>
      <c r="BO5" s="783"/>
      <c r="BP5" s="783" t="str">
        <f t="shared" ref="BP5" si="116">IF(BP4="Y", "Input", "")</f>
        <v/>
      </c>
      <c r="BQ5" s="783"/>
      <c r="BR5" s="783" t="str">
        <f t="shared" ref="BR5" si="117">IF(BR4="Y", "Input", "")</f>
        <v/>
      </c>
      <c r="BS5" s="783"/>
      <c r="BT5" s="783" t="str">
        <f t="shared" ref="BT5" si="118">IF(BT4="Y", "Input", "")</f>
        <v/>
      </c>
      <c r="BU5" s="783"/>
      <c r="BV5" s="783" t="str">
        <f t="shared" ref="BV5" si="119">IF(BV4="Y", "Input", "")</f>
        <v/>
      </c>
      <c r="BW5" s="783"/>
      <c r="BX5" s="783" t="str">
        <f t="shared" ref="BX5" si="120">IF(BX4="Y", "Input", "")</f>
        <v/>
      </c>
      <c r="BY5" s="783"/>
      <c r="BZ5" s="783" t="str">
        <f t="shared" ref="BZ5" si="121">IF(BZ4="Y", "Input", "")</f>
        <v/>
      </c>
      <c r="CA5" s="783"/>
      <c r="CB5" s="783" t="str">
        <f t="shared" ref="CB5" si="122">IF(CB4="Y", "Input", "")</f>
        <v/>
      </c>
      <c r="CC5" s="783"/>
      <c r="CD5" s="783" t="str">
        <f t="shared" ref="CD5" si="123">IF(CD4="Y", "Input", "")</f>
        <v/>
      </c>
      <c r="CE5" s="783"/>
      <c r="CF5" s="783" t="str">
        <f t="shared" ref="CF5" si="124">IF(CF4="Y", "Input", "")</f>
        <v/>
      </c>
      <c r="CG5" s="783"/>
      <c r="CH5" s="783" t="str">
        <f t="shared" ref="CH5" si="125">IF(CH4="Y", "Input", "")</f>
        <v/>
      </c>
      <c r="CI5" s="783"/>
      <c r="CJ5" s="783" t="str">
        <f t="shared" ref="CJ5" si="126">IF(CJ4="Y", "Input", "")</f>
        <v/>
      </c>
      <c r="CK5" s="783"/>
      <c r="CL5" s="783" t="str">
        <f t="shared" ref="CL5" si="127">IF(CL4="Y", "Input", "")</f>
        <v/>
      </c>
      <c r="CM5" s="783"/>
      <c r="CN5" s="783" t="str">
        <f t="shared" ref="CN5" si="128">IF(CN4="Y", "Input", "")</f>
        <v/>
      </c>
      <c r="CO5" s="783"/>
      <c r="CP5" s="783" t="str">
        <f t="shared" ref="CP5" si="129">IF(CP4="Y", "Input", "")</f>
        <v/>
      </c>
      <c r="CQ5" s="783"/>
      <c r="CR5" s="783" t="str">
        <f t="shared" ref="CR5" si="130">IF(CR4="Y", "Input", "")</f>
        <v/>
      </c>
      <c r="CS5" s="783"/>
      <c r="CT5" s="783" t="str">
        <f t="shared" ref="CT5" si="131">IF(CT4="Y", "Input", "")</f>
        <v/>
      </c>
      <c r="CU5" s="783"/>
      <c r="CV5" s="783" t="str">
        <f t="shared" ref="CV5" si="132">IF(CV4="Y", "Input", "")</f>
        <v/>
      </c>
      <c r="CW5" s="783"/>
      <c r="CX5" s="783" t="str">
        <f t="shared" ref="CX5" si="133">IF(CX4="Y", "Input", "")</f>
        <v/>
      </c>
      <c r="CY5" s="783"/>
      <c r="CZ5" s="783" t="str">
        <f t="shared" ref="CZ5" si="134">IF(CZ4="Y", "Input", "")</f>
        <v/>
      </c>
      <c r="DA5" s="783"/>
      <c r="DB5" s="783" t="str">
        <f t="shared" ref="DB5" si="135">IF(DB4="Y", "Input", "")</f>
        <v/>
      </c>
      <c r="DC5" s="783"/>
    </row>
    <row r="6" spans="1:127" x14ac:dyDescent="0.25">
      <c r="A6" s="753"/>
      <c r="B6" s="754"/>
      <c r="C6" s="754"/>
      <c r="D6" s="755"/>
      <c r="E6" s="797"/>
      <c r="F6" s="797"/>
      <c r="G6" s="796" t="s">
        <v>298</v>
      </c>
      <c r="H6" s="796"/>
      <c r="I6" s="144"/>
      <c r="J6" s="783" t="str">
        <f>IF(J4="Y", "Site"&amp;" "&amp;J3, "")</f>
        <v/>
      </c>
      <c r="K6" s="783"/>
      <c r="L6" s="783" t="str">
        <f t="shared" ref="L6" si="136">IF(L4="Y", "Site"&amp;" "&amp;L3, "")</f>
        <v/>
      </c>
      <c r="M6" s="783"/>
      <c r="N6" s="783" t="str">
        <f t="shared" ref="N6" si="137">IF(N4="Y", "Site"&amp;" "&amp;N3, "")</f>
        <v/>
      </c>
      <c r="O6" s="783"/>
      <c r="P6" s="783" t="str">
        <f t="shared" ref="P6" si="138">IF(P4="Y", "Site"&amp;" "&amp;P3, "")</f>
        <v/>
      </c>
      <c r="Q6" s="783"/>
      <c r="R6" s="783" t="str">
        <f t="shared" ref="R6" si="139">IF(R4="Y", "Site"&amp;" "&amp;R3, "")</f>
        <v/>
      </c>
      <c r="S6" s="783"/>
      <c r="T6" s="783" t="str">
        <f t="shared" ref="T6" si="140">IF(T4="Y", "Site"&amp;" "&amp;T3, "")</f>
        <v/>
      </c>
      <c r="U6" s="783"/>
      <c r="V6" s="783" t="str">
        <f t="shared" ref="V6" si="141">IF(V4="Y", "Site"&amp;" "&amp;V3, "")</f>
        <v/>
      </c>
      <c r="W6" s="783"/>
      <c r="X6" s="783" t="str">
        <f t="shared" ref="X6" si="142">IF(X4="Y", "Site"&amp;" "&amp;X3, "")</f>
        <v/>
      </c>
      <c r="Y6" s="783"/>
      <c r="Z6" s="783" t="str">
        <f t="shared" ref="Z6" si="143">IF(Z4="Y", "Site"&amp;" "&amp;Z3, "")</f>
        <v/>
      </c>
      <c r="AA6" s="783"/>
      <c r="AB6" s="783" t="str">
        <f t="shared" ref="AB6" si="144">IF(AB4="Y", "Site"&amp;" "&amp;AB3, "")</f>
        <v/>
      </c>
      <c r="AC6" s="783"/>
      <c r="AD6" s="783" t="str">
        <f t="shared" ref="AD6" si="145">IF(AD4="Y", "Site"&amp;" "&amp;AD3, "")</f>
        <v/>
      </c>
      <c r="AE6" s="783"/>
      <c r="AF6" s="783" t="str">
        <f t="shared" ref="AF6" si="146">IF(AF4="Y", "Site"&amp;" "&amp;AF3, "")</f>
        <v/>
      </c>
      <c r="AG6" s="783"/>
      <c r="AH6" s="783" t="str">
        <f t="shared" ref="AH6" si="147">IF(AH4="Y", "Site"&amp;" "&amp;AH3, "")</f>
        <v/>
      </c>
      <c r="AI6" s="783"/>
      <c r="AJ6" s="783" t="str">
        <f t="shared" ref="AJ6" si="148">IF(AJ4="Y", "Site"&amp;" "&amp;AJ3, "")</f>
        <v/>
      </c>
      <c r="AK6" s="783"/>
      <c r="AL6" s="783" t="str">
        <f t="shared" ref="AL6" si="149">IF(AL4="Y", "Site"&amp;" "&amp;AL3, "")</f>
        <v/>
      </c>
      <c r="AM6" s="783"/>
      <c r="AN6" s="783" t="str">
        <f t="shared" ref="AN6" si="150">IF(AN4="Y", "Site"&amp;" "&amp;AN3, "")</f>
        <v/>
      </c>
      <c r="AO6" s="783"/>
      <c r="AP6" s="783" t="str">
        <f t="shared" ref="AP6" si="151">IF(AP4="Y", "Site"&amp;" "&amp;AP3, "")</f>
        <v/>
      </c>
      <c r="AQ6" s="783"/>
      <c r="AR6" s="783" t="str">
        <f t="shared" ref="AR6" si="152">IF(AR4="Y", "Site"&amp;" "&amp;AR3, "")</f>
        <v/>
      </c>
      <c r="AS6" s="783"/>
      <c r="AT6" s="783" t="str">
        <f t="shared" ref="AT6" si="153">IF(AT4="Y", "Site"&amp;" "&amp;AT3, "")</f>
        <v/>
      </c>
      <c r="AU6" s="783"/>
      <c r="AV6" s="783" t="str">
        <f t="shared" ref="AV6" si="154">IF(AV4="Y", "Site"&amp;" "&amp;AV3, "")</f>
        <v/>
      </c>
      <c r="AW6" s="783"/>
      <c r="AX6" s="783" t="str">
        <f t="shared" ref="AX6" si="155">IF(AX4="Y", "Site"&amp;" "&amp;AX3, "")</f>
        <v/>
      </c>
      <c r="AY6" s="783"/>
      <c r="AZ6" s="783" t="str">
        <f t="shared" ref="AZ6" si="156">IF(AZ4="Y", "Site"&amp;" "&amp;AZ3, "")</f>
        <v/>
      </c>
      <c r="BA6" s="783"/>
      <c r="BB6" s="783" t="str">
        <f t="shared" ref="BB6" si="157">IF(BB4="Y", "Site"&amp;" "&amp;BB3, "")</f>
        <v/>
      </c>
      <c r="BC6" s="783"/>
      <c r="BD6" s="783" t="str">
        <f t="shared" ref="BD6" si="158">IF(BD4="Y", "Site"&amp;" "&amp;BD3, "")</f>
        <v/>
      </c>
      <c r="BE6" s="783"/>
      <c r="BF6" s="783" t="str">
        <f t="shared" ref="BF6" si="159">IF(BF4="Y", "Site"&amp;" "&amp;BF3, "")</f>
        <v/>
      </c>
      <c r="BG6" s="783"/>
      <c r="BH6" s="783" t="str">
        <f t="shared" ref="BH6" si="160">IF(BH4="Y", "Site"&amp;" "&amp;BH3, "")</f>
        <v/>
      </c>
      <c r="BI6" s="783"/>
      <c r="BJ6" s="783" t="str">
        <f t="shared" ref="BJ6" si="161">IF(BJ4="Y", "Site"&amp;" "&amp;BJ3, "")</f>
        <v/>
      </c>
      <c r="BK6" s="783"/>
      <c r="BL6" s="783" t="str">
        <f t="shared" ref="BL6" si="162">IF(BL4="Y", "Site"&amp;" "&amp;BL3, "")</f>
        <v/>
      </c>
      <c r="BM6" s="783"/>
      <c r="BN6" s="783" t="str">
        <f t="shared" ref="BN6" si="163">IF(BN4="Y", "Site"&amp;" "&amp;BN3, "")</f>
        <v/>
      </c>
      <c r="BO6" s="783"/>
      <c r="BP6" s="783" t="str">
        <f t="shared" ref="BP6" si="164">IF(BP4="Y", "Site"&amp;" "&amp;BP3, "")</f>
        <v/>
      </c>
      <c r="BQ6" s="783"/>
      <c r="BR6" s="783" t="str">
        <f t="shared" ref="BR6" si="165">IF(BR4="Y", "Site"&amp;" "&amp;BR3, "")</f>
        <v/>
      </c>
      <c r="BS6" s="783"/>
      <c r="BT6" s="783" t="str">
        <f t="shared" ref="BT6" si="166">IF(BT4="Y", "Site"&amp;" "&amp;BT3, "")</f>
        <v/>
      </c>
      <c r="BU6" s="783"/>
      <c r="BV6" s="783" t="str">
        <f t="shared" ref="BV6" si="167">IF(BV4="Y", "Site"&amp;" "&amp;BV3, "")</f>
        <v/>
      </c>
      <c r="BW6" s="783"/>
      <c r="BX6" s="783" t="str">
        <f t="shared" ref="BX6" si="168">IF(BX4="Y", "Site"&amp;" "&amp;BX3, "")</f>
        <v/>
      </c>
      <c r="BY6" s="783"/>
      <c r="BZ6" s="783" t="str">
        <f t="shared" ref="BZ6" si="169">IF(BZ4="Y", "Site"&amp;" "&amp;BZ3, "")</f>
        <v/>
      </c>
      <c r="CA6" s="783"/>
      <c r="CB6" s="783" t="str">
        <f t="shared" ref="CB6" si="170">IF(CB4="Y", "Site"&amp;" "&amp;CB3, "")</f>
        <v/>
      </c>
      <c r="CC6" s="783"/>
      <c r="CD6" s="783" t="str">
        <f t="shared" ref="CD6" si="171">IF(CD4="Y", "Site"&amp;" "&amp;CD3, "")</f>
        <v/>
      </c>
      <c r="CE6" s="783"/>
      <c r="CF6" s="783" t="str">
        <f t="shared" ref="CF6" si="172">IF(CF4="Y", "Site"&amp;" "&amp;CF3, "")</f>
        <v/>
      </c>
      <c r="CG6" s="783"/>
      <c r="CH6" s="783" t="str">
        <f t="shared" ref="CH6" si="173">IF(CH4="Y", "Site"&amp;" "&amp;CH3, "")</f>
        <v/>
      </c>
      <c r="CI6" s="783"/>
      <c r="CJ6" s="783" t="str">
        <f t="shared" ref="CJ6" si="174">IF(CJ4="Y", "Site"&amp;" "&amp;CJ3, "")</f>
        <v/>
      </c>
      <c r="CK6" s="783"/>
      <c r="CL6" s="783" t="str">
        <f t="shared" ref="CL6" si="175">IF(CL4="Y", "Site"&amp;" "&amp;CL3, "")</f>
        <v/>
      </c>
      <c r="CM6" s="783"/>
      <c r="CN6" s="783" t="str">
        <f t="shared" ref="CN6" si="176">IF(CN4="Y", "Site"&amp;" "&amp;CN3, "")</f>
        <v/>
      </c>
      <c r="CO6" s="783"/>
      <c r="CP6" s="783" t="str">
        <f t="shared" ref="CP6" si="177">IF(CP4="Y", "Site"&amp;" "&amp;CP3, "")</f>
        <v/>
      </c>
      <c r="CQ6" s="783"/>
      <c r="CR6" s="783" t="str">
        <f t="shared" ref="CR6" si="178">IF(CR4="Y", "Site"&amp;" "&amp;CR3, "")</f>
        <v/>
      </c>
      <c r="CS6" s="783"/>
      <c r="CT6" s="783" t="str">
        <f t="shared" ref="CT6" si="179">IF(CT4="Y", "Site"&amp;" "&amp;CT3, "")</f>
        <v/>
      </c>
      <c r="CU6" s="783"/>
      <c r="CV6" s="783" t="str">
        <f t="shared" ref="CV6" si="180">IF(CV4="Y", "Site"&amp;" "&amp;CV3, "")</f>
        <v/>
      </c>
      <c r="CW6" s="783"/>
      <c r="CX6" s="783" t="str">
        <f t="shared" ref="CX6" si="181">IF(CX4="Y", "Site"&amp;" "&amp;CX3, "")</f>
        <v/>
      </c>
      <c r="CY6" s="783"/>
      <c r="CZ6" s="783" t="str">
        <f t="shared" ref="CZ6" si="182">IF(CZ4="Y", "Site"&amp;" "&amp;CZ3, "")</f>
        <v/>
      </c>
      <c r="DA6" s="783"/>
      <c r="DB6" s="783" t="str">
        <f t="shared" ref="DB6" si="183">IF(DB4="Y", "Site"&amp;" "&amp;DB3, "")</f>
        <v/>
      </c>
      <c r="DC6" s="783"/>
    </row>
    <row r="7" spans="1:127" s="5" customFormat="1" x14ac:dyDescent="0.25">
      <c r="A7" s="833" t="s">
        <v>522</v>
      </c>
      <c r="B7" s="834"/>
      <c r="C7" s="834"/>
      <c r="D7" s="834"/>
      <c r="E7" s="835"/>
      <c r="F7" s="836"/>
      <c r="G7" s="837"/>
      <c r="H7" s="838"/>
      <c r="I7" s="333"/>
      <c r="J7" s="783"/>
      <c r="K7" s="783"/>
      <c r="L7" s="783"/>
      <c r="M7" s="783"/>
      <c r="N7" s="783"/>
      <c r="O7" s="783"/>
      <c r="P7" s="783"/>
      <c r="Q7" s="783"/>
      <c r="R7" s="783"/>
      <c r="S7" s="783"/>
      <c r="T7" s="783"/>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c r="AT7" s="783"/>
      <c r="AU7" s="783"/>
      <c r="AV7" s="783"/>
      <c r="AW7" s="783"/>
      <c r="AX7" s="783"/>
      <c r="AY7" s="783"/>
      <c r="AZ7" s="783"/>
      <c r="BA7" s="783"/>
      <c r="BB7" s="783"/>
      <c r="BC7" s="783"/>
      <c r="BD7" s="783"/>
      <c r="BE7" s="783"/>
      <c r="BF7" s="783"/>
      <c r="BG7" s="783"/>
      <c r="BH7" s="783"/>
      <c r="BI7" s="783"/>
      <c r="BJ7" s="783"/>
      <c r="BK7" s="783"/>
      <c r="BL7" s="783"/>
      <c r="BM7" s="783"/>
      <c r="BN7" s="783"/>
      <c r="BO7" s="783"/>
      <c r="BP7" s="783"/>
      <c r="BQ7" s="783"/>
      <c r="BR7" s="783"/>
      <c r="BS7" s="783"/>
      <c r="BT7" s="783"/>
      <c r="BU7" s="783"/>
      <c r="BV7" s="783"/>
      <c r="BW7" s="783"/>
      <c r="BX7" s="783"/>
      <c r="BY7" s="783"/>
      <c r="BZ7" s="783"/>
      <c r="CA7" s="783"/>
      <c r="CB7" s="783"/>
      <c r="CC7" s="783"/>
      <c r="CD7" s="783"/>
      <c r="CE7" s="783"/>
      <c r="CF7" s="783"/>
      <c r="CG7" s="783"/>
      <c r="CH7" s="783"/>
      <c r="CI7" s="783"/>
      <c r="CJ7" s="783"/>
      <c r="CK7" s="783"/>
      <c r="CL7" s="783"/>
      <c r="CM7" s="783"/>
      <c r="CN7" s="783"/>
      <c r="CO7" s="783"/>
      <c r="CP7" s="783"/>
      <c r="CQ7" s="783"/>
      <c r="CR7" s="783"/>
      <c r="CS7" s="783"/>
      <c r="CT7" s="783"/>
      <c r="CU7" s="783"/>
      <c r="CV7" s="783"/>
      <c r="CW7" s="783"/>
      <c r="CX7" s="783"/>
      <c r="CY7" s="783"/>
      <c r="CZ7" s="783"/>
      <c r="DA7" s="783"/>
      <c r="DB7" s="783"/>
      <c r="DC7" s="783"/>
    </row>
    <row r="8" spans="1:127" s="2" customFormat="1" x14ac:dyDescent="0.25">
      <c r="A8" s="140">
        <v>1</v>
      </c>
      <c r="B8" s="779" t="s">
        <v>568</v>
      </c>
      <c r="C8" s="780"/>
      <c r="D8" s="781"/>
      <c r="E8" s="798" t="s">
        <v>543</v>
      </c>
      <c r="F8" s="798"/>
      <c r="G8" s="782"/>
      <c r="H8" s="782"/>
      <c r="I8" s="533"/>
      <c r="J8" s="756"/>
      <c r="K8" s="756"/>
      <c r="L8" s="756"/>
      <c r="M8" s="756"/>
      <c r="N8" s="756"/>
      <c r="O8" s="756"/>
      <c r="P8" s="756"/>
      <c r="Q8" s="756"/>
      <c r="R8" s="756"/>
      <c r="S8" s="756"/>
      <c r="T8" s="756"/>
      <c r="U8" s="756"/>
      <c r="V8" s="756"/>
      <c r="W8" s="756"/>
      <c r="X8" s="756"/>
      <c r="Y8" s="756"/>
      <c r="Z8" s="756"/>
      <c r="AA8" s="756"/>
      <c r="AB8" s="756"/>
      <c r="AC8" s="756"/>
      <c r="AD8" s="756"/>
      <c r="AE8" s="756"/>
      <c r="AF8" s="756"/>
      <c r="AG8" s="756"/>
      <c r="AH8" s="756"/>
      <c r="AI8" s="756"/>
      <c r="AJ8" s="756"/>
      <c r="AK8" s="756"/>
      <c r="AL8" s="756"/>
      <c r="AM8" s="756"/>
      <c r="AN8" s="756"/>
      <c r="AO8" s="756"/>
      <c r="AP8" s="756"/>
      <c r="AQ8" s="756"/>
      <c r="AR8" s="756"/>
      <c r="AS8" s="756"/>
      <c r="AT8" s="756"/>
      <c r="AU8" s="756"/>
      <c r="AV8" s="756"/>
      <c r="AW8" s="756"/>
      <c r="AX8" s="756"/>
      <c r="AY8" s="756"/>
      <c r="AZ8" s="756"/>
      <c r="BA8" s="756"/>
      <c r="BB8" s="756"/>
      <c r="BC8" s="756"/>
      <c r="BD8" s="756"/>
      <c r="BE8" s="756"/>
      <c r="BF8" s="756"/>
      <c r="BG8" s="756"/>
      <c r="BH8" s="756"/>
      <c r="BI8" s="756"/>
      <c r="BJ8" s="756"/>
      <c r="BK8" s="756"/>
      <c r="BL8" s="756"/>
      <c r="BM8" s="756"/>
      <c r="BN8" s="756"/>
      <c r="BO8" s="756"/>
      <c r="BP8" s="756"/>
      <c r="BQ8" s="756"/>
      <c r="BR8" s="756"/>
      <c r="BS8" s="756"/>
      <c r="BT8" s="756"/>
      <c r="BU8" s="756"/>
      <c r="BV8" s="756"/>
      <c r="BW8" s="756"/>
      <c r="BX8" s="756"/>
      <c r="BY8" s="756"/>
      <c r="BZ8" s="756"/>
      <c r="CA8" s="756"/>
      <c r="CB8" s="756"/>
      <c r="CC8" s="756"/>
      <c r="CD8" s="756"/>
      <c r="CE8" s="756"/>
      <c r="CF8" s="756"/>
      <c r="CG8" s="756"/>
      <c r="CH8" s="756"/>
      <c r="CI8" s="756"/>
      <c r="CJ8" s="756"/>
      <c r="CK8" s="756"/>
      <c r="CL8" s="756"/>
      <c r="CM8" s="756"/>
      <c r="CN8" s="756"/>
      <c r="CO8" s="756"/>
      <c r="CP8" s="756"/>
      <c r="CQ8" s="756"/>
      <c r="CR8" s="756"/>
      <c r="CS8" s="756"/>
      <c r="CT8" s="756"/>
      <c r="CU8" s="756"/>
      <c r="CV8" s="756"/>
      <c r="CW8" s="756"/>
      <c r="CX8" s="756"/>
      <c r="CY8" s="756"/>
      <c r="CZ8" s="756"/>
      <c r="DA8" s="756"/>
      <c r="DB8" s="756"/>
      <c r="DC8" s="756"/>
      <c r="DD8" s="646"/>
      <c r="DE8" s="646"/>
      <c r="DF8" s="646"/>
      <c r="DG8" s="646"/>
      <c r="DH8" s="646"/>
      <c r="DI8" s="646"/>
      <c r="DJ8" s="646"/>
      <c r="DK8" s="646"/>
      <c r="DL8" s="646"/>
      <c r="DM8" s="646"/>
      <c r="DN8" s="646"/>
      <c r="DO8" s="646"/>
    </row>
    <row r="9" spans="1:127" s="2" customFormat="1" x14ac:dyDescent="0.25">
      <c r="A9" s="140">
        <v>2</v>
      </c>
      <c r="B9" s="779" t="s">
        <v>244</v>
      </c>
      <c r="C9" s="780"/>
      <c r="D9" s="781"/>
      <c r="E9" s="798" t="s">
        <v>569</v>
      </c>
      <c r="F9" s="798"/>
      <c r="G9" s="782"/>
      <c r="H9" s="782"/>
      <c r="I9" s="533"/>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6"/>
      <c r="AL9" s="756"/>
      <c r="AM9" s="756"/>
      <c r="AN9" s="756"/>
      <c r="AO9" s="756"/>
      <c r="AP9" s="756"/>
      <c r="AQ9" s="756"/>
      <c r="AR9" s="756"/>
      <c r="AS9" s="756"/>
      <c r="AT9" s="756"/>
      <c r="AU9" s="756"/>
      <c r="AV9" s="756"/>
      <c r="AW9" s="756"/>
      <c r="AX9" s="756"/>
      <c r="AY9" s="756"/>
      <c r="AZ9" s="756"/>
      <c r="BA9" s="756"/>
      <c r="BB9" s="756"/>
      <c r="BC9" s="756"/>
      <c r="BD9" s="756"/>
      <c r="BE9" s="756"/>
      <c r="BF9" s="756"/>
      <c r="BG9" s="756"/>
      <c r="BH9" s="756"/>
      <c r="BI9" s="756"/>
      <c r="BJ9" s="756"/>
      <c r="BK9" s="756"/>
      <c r="BL9" s="756"/>
      <c r="BM9" s="756"/>
      <c r="BN9" s="756"/>
      <c r="BO9" s="756"/>
      <c r="BP9" s="756"/>
      <c r="BQ9" s="756"/>
      <c r="BR9" s="756"/>
      <c r="BS9" s="756"/>
      <c r="BT9" s="756"/>
      <c r="BU9" s="756"/>
      <c r="BV9" s="756"/>
      <c r="BW9" s="756"/>
      <c r="BX9" s="756"/>
      <c r="BY9" s="756"/>
      <c r="BZ9" s="756"/>
      <c r="CA9" s="756"/>
      <c r="CB9" s="756"/>
      <c r="CC9" s="756"/>
      <c r="CD9" s="756"/>
      <c r="CE9" s="756"/>
      <c r="CF9" s="756"/>
      <c r="CG9" s="756"/>
      <c r="CH9" s="756"/>
      <c r="CI9" s="756"/>
      <c r="CJ9" s="756"/>
      <c r="CK9" s="756"/>
      <c r="CL9" s="756"/>
      <c r="CM9" s="756"/>
      <c r="CN9" s="756"/>
      <c r="CO9" s="756"/>
      <c r="CP9" s="756"/>
      <c r="CQ9" s="756"/>
      <c r="CR9" s="756"/>
      <c r="CS9" s="756"/>
      <c r="CT9" s="756"/>
      <c r="CU9" s="756"/>
      <c r="CV9" s="756"/>
      <c r="CW9" s="756"/>
      <c r="CX9" s="756"/>
      <c r="CY9" s="756"/>
      <c r="CZ9" s="756"/>
      <c r="DA9" s="756"/>
      <c r="DB9" s="756"/>
      <c r="DC9" s="756"/>
      <c r="DD9" s="646"/>
      <c r="DE9" s="646"/>
      <c r="DF9" s="646"/>
      <c r="DG9" s="646"/>
      <c r="DH9" s="646"/>
      <c r="DI9" s="646"/>
      <c r="DJ9" s="646"/>
      <c r="DK9" s="646"/>
      <c r="DL9" s="646"/>
      <c r="DM9" s="646"/>
      <c r="DN9" s="646"/>
      <c r="DO9" s="646"/>
    </row>
    <row r="10" spans="1:127" s="2" customFormat="1" x14ac:dyDescent="0.25">
      <c r="A10" s="140">
        <v>3</v>
      </c>
      <c r="B10" s="779" t="s">
        <v>5</v>
      </c>
      <c r="C10" s="780"/>
      <c r="D10" s="781"/>
      <c r="E10" s="763" t="s">
        <v>570</v>
      </c>
      <c r="F10" s="764"/>
      <c r="G10" s="757"/>
      <c r="H10" s="758"/>
      <c r="I10" s="533"/>
      <c r="J10" s="756"/>
      <c r="K10" s="756"/>
      <c r="L10" s="756"/>
      <c r="M10" s="756"/>
      <c r="N10" s="756"/>
      <c r="O10" s="756"/>
      <c r="P10" s="756"/>
      <c r="Q10" s="756"/>
      <c r="R10" s="756"/>
      <c r="S10" s="756"/>
      <c r="T10" s="756"/>
      <c r="U10" s="756"/>
      <c r="V10" s="756"/>
      <c r="W10" s="756"/>
      <c r="X10" s="756"/>
      <c r="Y10" s="756"/>
      <c r="Z10" s="756"/>
      <c r="AA10" s="756"/>
      <c r="AB10" s="756"/>
      <c r="AC10" s="756"/>
      <c r="AD10" s="756"/>
      <c r="AE10" s="756"/>
      <c r="AF10" s="756"/>
      <c r="AG10" s="756"/>
      <c r="AH10" s="756"/>
      <c r="AI10" s="756"/>
      <c r="AJ10" s="756"/>
      <c r="AK10" s="756"/>
      <c r="AL10" s="756"/>
      <c r="AM10" s="756"/>
      <c r="AN10" s="756"/>
      <c r="AO10" s="756"/>
      <c r="AP10" s="756"/>
      <c r="AQ10" s="756"/>
      <c r="AR10" s="756"/>
      <c r="AS10" s="756"/>
      <c r="AT10" s="756"/>
      <c r="AU10" s="756"/>
      <c r="AV10" s="756"/>
      <c r="AW10" s="756"/>
      <c r="AX10" s="756"/>
      <c r="AY10" s="756"/>
      <c r="AZ10" s="756"/>
      <c r="BA10" s="756"/>
      <c r="BB10" s="756"/>
      <c r="BC10" s="756"/>
      <c r="BD10" s="756"/>
      <c r="BE10" s="756"/>
      <c r="BF10" s="756"/>
      <c r="BG10" s="756"/>
      <c r="BH10" s="756"/>
      <c r="BI10" s="756"/>
      <c r="BJ10" s="756"/>
      <c r="BK10" s="756"/>
      <c r="BL10" s="756"/>
      <c r="BM10" s="756"/>
      <c r="BN10" s="756"/>
      <c r="BO10" s="756"/>
      <c r="BP10" s="756"/>
      <c r="BQ10" s="756"/>
      <c r="BR10" s="756"/>
      <c r="BS10" s="756"/>
      <c r="BT10" s="756"/>
      <c r="BU10" s="756"/>
      <c r="BV10" s="756"/>
      <c r="BW10" s="756"/>
      <c r="BX10" s="756"/>
      <c r="BY10" s="756"/>
      <c r="BZ10" s="756"/>
      <c r="CA10" s="756"/>
      <c r="CB10" s="756"/>
      <c r="CC10" s="756"/>
      <c r="CD10" s="756"/>
      <c r="CE10" s="756"/>
      <c r="CF10" s="756"/>
      <c r="CG10" s="756"/>
      <c r="CH10" s="756"/>
      <c r="CI10" s="756"/>
      <c r="CJ10" s="756"/>
      <c r="CK10" s="756"/>
      <c r="CL10" s="756"/>
      <c r="CM10" s="756"/>
      <c r="CN10" s="756"/>
      <c r="CO10" s="756"/>
      <c r="CP10" s="756"/>
      <c r="CQ10" s="756"/>
      <c r="CR10" s="756"/>
      <c r="CS10" s="756"/>
      <c r="CT10" s="756"/>
      <c r="CU10" s="756"/>
      <c r="CV10" s="756"/>
      <c r="CW10" s="756"/>
      <c r="CX10" s="756"/>
      <c r="CY10" s="756"/>
      <c r="CZ10" s="756"/>
      <c r="DA10" s="756"/>
      <c r="DB10" s="756"/>
      <c r="DC10" s="756"/>
      <c r="DD10" s="646"/>
      <c r="DE10" s="646"/>
      <c r="DF10" s="646"/>
      <c r="DG10" s="646"/>
      <c r="DH10" s="646"/>
      <c r="DI10" s="646"/>
      <c r="DJ10" s="646"/>
      <c r="DK10" s="646"/>
      <c r="DL10" s="646"/>
      <c r="DM10" s="646"/>
      <c r="DN10" s="646"/>
      <c r="DO10" s="646"/>
    </row>
    <row r="11" spans="1:127" s="2" customFormat="1" x14ac:dyDescent="0.25">
      <c r="A11" s="141">
        <v>4</v>
      </c>
      <c r="B11" s="827" t="s">
        <v>215</v>
      </c>
      <c r="C11" s="828"/>
      <c r="D11" s="829"/>
      <c r="E11" s="791">
        <v>85001</v>
      </c>
      <c r="F11" s="792"/>
      <c r="G11" s="802"/>
      <c r="H11" s="803"/>
      <c r="I11" s="533"/>
      <c r="J11" s="756"/>
      <c r="K11" s="756"/>
      <c r="L11" s="756"/>
      <c r="M11" s="756"/>
      <c r="N11" s="756"/>
      <c r="O11" s="756"/>
      <c r="P11" s="756"/>
      <c r="Q11" s="756"/>
      <c r="R11" s="756"/>
      <c r="S11" s="756"/>
      <c r="T11" s="756"/>
      <c r="U11" s="756"/>
      <c r="V11" s="756"/>
      <c r="W11" s="756"/>
      <c r="X11" s="756"/>
      <c r="Y11" s="756"/>
      <c r="Z11" s="756"/>
      <c r="AA11" s="756"/>
      <c r="AB11" s="756"/>
      <c r="AC11" s="756"/>
      <c r="AD11" s="756"/>
      <c r="AE11" s="756"/>
      <c r="AF11" s="756"/>
      <c r="AG11" s="756"/>
      <c r="AH11" s="756"/>
      <c r="AI11" s="756"/>
      <c r="AJ11" s="756"/>
      <c r="AK11" s="756"/>
      <c r="AL11" s="756"/>
      <c r="AM11" s="756"/>
      <c r="AN11" s="756"/>
      <c r="AO11" s="756"/>
      <c r="AP11" s="756"/>
      <c r="AQ11" s="756"/>
      <c r="AR11" s="756"/>
      <c r="AS11" s="756"/>
      <c r="AT11" s="756"/>
      <c r="AU11" s="756"/>
      <c r="AV11" s="756"/>
      <c r="AW11" s="756"/>
      <c r="AX11" s="756"/>
      <c r="AY11" s="756"/>
      <c r="AZ11" s="756"/>
      <c r="BA11" s="756"/>
      <c r="BB11" s="756"/>
      <c r="BC11" s="756"/>
      <c r="BD11" s="756"/>
      <c r="BE11" s="756"/>
      <c r="BF11" s="756"/>
      <c r="BG11" s="756"/>
      <c r="BH11" s="756"/>
      <c r="BI11" s="756"/>
      <c r="BJ11" s="756"/>
      <c r="BK11" s="756"/>
      <c r="BL11" s="756"/>
      <c r="BM11" s="756"/>
      <c r="BN11" s="756"/>
      <c r="BO11" s="756"/>
      <c r="BP11" s="756"/>
      <c r="BQ11" s="756"/>
      <c r="BR11" s="756"/>
      <c r="BS11" s="756"/>
      <c r="BT11" s="756"/>
      <c r="BU11" s="756"/>
      <c r="BV11" s="756"/>
      <c r="BW11" s="756"/>
      <c r="BX11" s="756"/>
      <c r="BY11" s="756"/>
      <c r="BZ11" s="756"/>
      <c r="CA11" s="756"/>
      <c r="CB11" s="756"/>
      <c r="CC11" s="756"/>
      <c r="CD11" s="756"/>
      <c r="CE11" s="756"/>
      <c r="CF11" s="756"/>
      <c r="CG11" s="756"/>
      <c r="CH11" s="756"/>
      <c r="CI11" s="756"/>
      <c r="CJ11" s="756"/>
      <c r="CK11" s="756"/>
      <c r="CL11" s="756"/>
      <c r="CM11" s="756"/>
      <c r="CN11" s="756"/>
      <c r="CO11" s="756"/>
      <c r="CP11" s="756"/>
      <c r="CQ11" s="756"/>
      <c r="CR11" s="756"/>
      <c r="CS11" s="756"/>
      <c r="CT11" s="756"/>
      <c r="CU11" s="756"/>
      <c r="CV11" s="756"/>
      <c r="CW11" s="756"/>
      <c r="CX11" s="756"/>
      <c r="CY11" s="756"/>
      <c r="CZ11" s="756"/>
      <c r="DA11" s="756"/>
      <c r="DB11" s="756"/>
      <c r="DC11" s="756"/>
      <c r="DD11" s="646"/>
      <c r="DE11" s="646"/>
      <c r="DF11" s="646"/>
      <c r="DG11" s="646"/>
      <c r="DH11" s="646"/>
      <c r="DI11" s="646"/>
      <c r="DJ11" s="646"/>
      <c r="DK11" s="646"/>
      <c r="DL11" s="646"/>
      <c r="DM11" s="646"/>
      <c r="DN11" s="646"/>
      <c r="DO11" s="646"/>
    </row>
    <row r="12" spans="1:127" x14ac:dyDescent="0.25">
      <c r="A12" s="776" t="s">
        <v>523</v>
      </c>
      <c r="B12" s="777"/>
      <c r="C12" s="777"/>
      <c r="D12" s="778"/>
      <c r="E12" s="136"/>
      <c r="F12" s="128"/>
      <c r="G12" s="136"/>
      <c r="H12" s="128"/>
      <c r="I12" s="129"/>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row>
    <row r="13" spans="1:127" x14ac:dyDescent="0.25">
      <c r="A13" s="142">
        <v>5</v>
      </c>
      <c r="B13" s="779" t="s">
        <v>6</v>
      </c>
      <c r="C13" s="780"/>
      <c r="D13" s="781"/>
      <c r="E13" s="763" t="s">
        <v>24</v>
      </c>
      <c r="F13" s="764"/>
      <c r="G13" s="757"/>
      <c r="H13" s="758"/>
      <c r="I13" s="534"/>
      <c r="J13" s="756"/>
      <c r="K13" s="756"/>
      <c r="L13" s="756"/>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c r="CB13" s="756"/>
      <c r="CC13" s="756"/>
      <c r="CD13" s="756"/>
      <c r="CE13" s="756"/>
      <c r="CF13" s="756"/>
      <c r="CG13" s="756"/>
      <c r="CH13" s="756"/>
      <c r="CI13" s="756"/>
      <c r="CJ13" s="756"/>
      <c r="CK13" s="756"/>
      <c r="CL13" s="756"/>
      <c r="CM13" s="756"/>
      <c r="CN13" s="756"/>
      <c r="CO13" s="756"/>
      <c r="CP13" s="756"/>
      <c r="CQ13" s="756"/>
      <c r="CR13" s="756"/>
      <c r="CS13" s="756"/>
      <c r="CT13" s="756"/>
      <c r="CU13" s="756"/>
      <c r="CV13" s="756"/>
      <c r="CW13" s="756"/>
      <c r="CX13" s="756"/>
      <c r="CY13" s="756"/>
      <c r="CZ13" s="756"/>
      <c r="DA13" s="756"/>
      <c r="DB13" s="756"/>
      <c r="DC13" s="756"/>
    </row>
    <row r="14" spans="1:127" x14ac:dyDescent="0.25">
      <c r="A14" s="140">
        <v>6</v>
      </c>
      <c r="B14" s="779" t="s">
        <v>9</v>
      </c>
      <c r="C14" s="780"/>
      <c r="D14" s="781"/>
      <c r="E14" s="763" t="s">
        <v>541</v>
      </c>
      <c r="F14" s="764"/>
      <c r="G14" s="757"/>
      <c r="H14" s="758"/>
      <c r="I14" s="534"/>
      <c r="J14" s="756"/>
      <c r="K14" s="756"/>
      <c r="L14" s="756"/>
      <c r="M14" s="756"/>
      <c r="N14" s="756"/>
      <c r="O14" s="756"/>
      <c r="P14" s="756"/>
      <c r="Q14" s="756"/>
      <c r="R14" s="756"/>
      <c r="S14" s="756"/>
      <c r="T14" s="756"/>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6"/>
      <c r="CI14" s="756"/>
      <c r="CJ14" s="756"/>
      <c r="CK14" s="756"/>
      <c r="CL14" s="756"/>
      <c r="CM14" s="756"/>
      <c r="CN14" s="756"/>
      <c r="CO14" s="756"/>
      <c r="CP14" s="756"/>
      <c r="CQ14" s="756"/>
      <c r="CR14" s="756"/>
      <c r="CS14" s="756"/>
      <c r="CT14" s="756"/>
      <c r="CU14" s="756"/>
      <c r="CV14" s="756"/>
      <c r="CW14" s="756"/>
      <c r="CX14" s="756"/>
      <c r="CY14" s="756"/>
      <c r="CZ14" s="756"/>
      <c r="DA14" s="756"/>
      <c r="DB14" s="756"/>
      <c r="DC14" s="756"/>
    </row>
    <row r="15" spans="1:127" s="620" customFormat="1" x14ac:dyDescent="0.25">
      <c r="A15" s="140">
        <v>7</v>
      </c>
      <c r="B15" s="760" t="s">
        <v>571</v>
      </c>
      <c r="C15" s="761"/>
      <c r="D15" s="762"/>
      <c r="E15" s="810">
        <v>7</v>
      </c>
      <c r="F15" s="811"/>
      <c r="G15" s="804"/>
      <c r="H15" s="805"/>
      <c r="I15" s="639"/>
      <c r="J15" s="768"/>
      <c r="K15" s="768"/>
      <c r="L15" s="768"/>
      <c r="M15" s="768"/>
      <c r="N15" s="768"/>
      <c r="O15" s="768"/>
      <c r="P15" s="768"/>
      <c r="Q15" s="768"/>
      <c r="R15" s="768"/>
      <c r="S15" s="768"/>
      <c r="T15" s="768"/>
      <c r="U15" s="768"/>
      <c r="V15" s="768"/>
      <c r="W15" s="768"/>
      <c r="X15" s="768"/>
      <c r="Y15" s="768"/>
      <c r="Z15" s="768"/>
      <c r="AA15" s="768"/>
      <c r="AB15" s="768"/>
      <c r="AC15" s="768"/>
      <c r="AD15" s="768"/>
      <c r="AE15" s="768"/>
      <c r="AF15" s="768"/>
      <c r="AG15" s="768"/>
      <c r="AH15" s="768"/>
      <c r="AI15" s="768"/>
      <c r="AJ15" s="768"/>
      <c r="AK15" s="768"/>
      <c r="AL15" s="768"/>
      <c r="AM15" s="768"/>
      <c r="AN15" s="768"/>
      <c r="AO15" s="768"/>
      <c r="AP15" s="768"/>
      <c r="AQ15" s="768"/>
      <c r="AR15" s="768"/>
      <c r="AS15" s="768"/>
      <c r="AT15" s="768"/>
      <c r="AU15" s="768"/>
      <c r="AV15" s="768"/>
      <c r="AW15" s="768"/>
      <c r="AX15" s="768"/>
      <c r="AY15" s="768"/>
      <c r="AZ15" s="768"/>
      <c r="BA15" s="768"/>
      <c r="BB15" s="768"/>
      <c r="BC15" s="768"/>
      <c r="BD15" s="768"/>
      <c r="BE15" s="768"/>
      <c r="BF15" s="768"/>
      <c r="BG15" s="768"/>
      <c r="BH15" s="768"/>
      <c r="BI15" s="768"/>
      <c r="BJ15" s="768"/>
      <c r="BK15" s="768"/>
      <c r="BL15" s="768"/>
      <c r="BM15" s="768"/>
      <c r="BN15" s="768"/>
      <c r="BO15" s="768"/>
      <c r="BP15" s="768"/>
      <c r="BQ15" s="768"/>
      <c r="BR15" s="768"/>
      <c r="BS15" s="768"/>
      <c r="BT15" s="768"/>
      <c r="BU15" s="768"/>
      <c r="BV15" s="768"/>
      <c r="BW15" s="768"/>
      <c r="BX15" s="768"/>
      <c r="BY15" s="768"/>
      <c r="BZ15" s="768"/>
      <c r="CA15" s="768"/>
      <c r="CB15" s="768"/>
      <c r="CC15" s="768"/>
      <c r="CD15" s="768"/>
      <c r="CE15" s="768"/>
      <c r="CF15" s="768"/>
      <c r="CG15" s="768"/>
      <c r="CH15" s="768"/>
      <c r="CI15" s="768"/>
      <c r="CJ15" s="768"/>
      <c r="CK15" s="768"/>
      <c r="CL15" s="768"/>
      <c r="CM15" s="768"/>
      <c r="CN15" s="768"/>
      <c r="CO15" s="768"/>
      <c r="CP15" s="768"/>
      <c r="CQ15" s="768"/>
      <c r="CR15" s="768"/>
      <c r="CS15" s="768"/>
      <c r="CT15" s="768"/>
      <c r="CU15" s="768"/>
      <c r="CV15" s="768"/>
      <c r="CW15" s="768"/>
      <c r="CX15" s="768"/>
      <c r="CY15" s="768"/>
      <c r="CZ15" s="768"/>
      <c r="DA15" s="768"/>
      <c r="DB15" s="768"/>
      <c r="DC15" s="768"/>
      <c r="DD15" s="624"/>
      <c r="DE15" s="624"/>
      <c r="DF15" s="624"/>
      <c r="DG15" s="624"/>
      <c r="DH15" s="624"/>
      <c r="DI15" s="624"/>
      <c r="DJ15" s="624"/>
      <c r="DK15" s="624"/>
      <c r="DL15" s="624"/>
      <c r="DM15" s="624"/>
      <c r="DN15" s="624"/>
      <c r="DO15" s="624"/>
    </row>
    <row r="16" spans="1:127" s="649" customFormat="1" x14ac:dyDescent="0.25">
      <c r="A16" s="140">
        <v>8</v>
      </c>
      <c r="B16" s="779" t="s">
        <v>573</v>
      </c>
      <c r="C16" s="780"/>
      <c r="D16" s="781"/>
      <c r="E16" s="812" t="s">
        <v>131</v>
      </c>
      <c r="F16" s="813"/>
      <c r="G16" s="806"/>
      <c r="H16" s="807"/>
      <c r="I16" s="647"/>
      <c r="J16" s="767"/>
      <c r="K16" s="767"/>
      <c r="L16" s="767"/>
      <c r="M16" s="767"/>
      <c r="N16" s="767"/>
      <c r="O16" s="767"/>
      <c r="P16" s="767"/>
      <c r="Q16" s="767"/>
      <c r="R16" s="767"/>
      <c r="S16" s="767"/>
      <c r="T16" s="767"/>
      <c r="U16" s="767"/>
      <c r="V16" s="767"/>
      <c r="W16" s="767"/>
      <c r="X16" s="767"/>
      <c r="Y16" s="767"/>
      <c r="Z16" s="767"/>
      <c r="AA16" s="767"/>
      <c r="AB16" s="767"/>
      <c r="AC16" s="767"/>
      <c r="AD16" s="767"/>
      <c r="AE16" s="767"/>
      <c r="AF16" s="767"/>
      <c r="AG16" s="767"/>
      <c r="AH16" s="767"/>
      <c r="AI16" s="767"/>
      <c r="AJ16" s="767"/>
      <c r="AK16" s="767"/>
      <c r="AL16" s="767"/>
      <c r="AM16" s="767"/>
      <c r="AN16" s="767"/>
      <c r="AO16" s="767"/>
      <c r="AP16" s="767"/>
      <c r="AQ16" s="767"/>
      <c r="AR16" s="767"/>
      <c r="AS16" s="767"/>
      <c r="AT16" s="767"/>
      <c r="AU16" s="767"/>
      <c r="AV16" s="767"/>
      <c r="AW16" s="767"/>
      <c r="AX16" s="767"/>
      <c r="AY16" s="767"/>
      <c r="AZ16" s="767"/>
      <c r="BA16" s="767"/>
      <c r="BB16" s="767"/>
      <c r="BC16" s="767"/>
      <c r="BD16" s="767"/>
      <c r="BE16" s="767"/>
      <c r="BF16" s="767"/>
      <c r="BG16" s="767"/>
      <c r="BH16" s="767"/>
      <c r="BI16" s="767"/>
      <c r="BJ16" s="767"/>
      <c r="BK16" s="767"/>
      <c r="BL16" s="767"/>
      <c r="BM16" s="767"/>
      <c r="BN16" s="767"/>
      <c r="BO16" s="767"/>
      <c r="BP16" s="767"/>
      <c r="BQ16" s="767"/>
      <c r="BR16" s="767"/>
      <c r="BS16" s="767"/>
      <c r="BT16" s="767"/>
      <c r="BU16" s="767"/>
      <c r="BV16" s="767"/>
      <c r="BW16" s="767"/>
      <c r="BX16" s="767"/>
      <c r="BY16" s="767"/>
      <c r="BZ16" s="767"/>
      <c r="CA16" s="767"/>
      <c r="CB16" s="767"/>
      <c r="CC16" s="767"/>
      <c r="CD16" s="767"/>
      <c r="CE16" s="767"/>
      <c r="CF16" s="767"/>
      <c r="CG16" s="767"/>
      <c r="CH16" s="767"/>
      <c r="CI16" s="767"/>
      <c r="CJ16" s="767"/>
      <c r="CK16" s="767"/>
      <c r="CL16" s="767"/>
      <c r="CM16" s="767"/>
      <c r="CN16" s="767"/>
      <c r="CO16" s="767"/>
      <c r="CP16" s="767"/>
      <c r="CQ16" s="767"/>
      <c r="CR16" s="767"/>
      <c r="CS16" s="767"/>
      <c r="CT16" s="767"/>
      <c r="CU16" s="767"/>
      <c r="CV16" s="767"/>
      <c r="CW16" s="767"/>
      <c r="CX16" s="767"/>
      <c r="CY16" s="767"/>
      <c r="CZ16" s="767"/>
      <c r="DA16" s="767"/>
      <c r="DB16" s="767"/>
      <c r="DC16" s="767"/>
      <c r="DD16" s="648"/>
      <c r="DE16" s="648"/>
      <c r="DF16" s="648"/>
      <c r="DG16" s="648"/>
      <c r="DH16" s="648"/>
      <c r="DI16" s="648"/>
      <c r="DJ16" s="648"/>
      <c r="DK16" s="648"/>
      <c r="DL16" s="648"/>
      <c r="DM16" s="648"/>
      <c r="DN16" s="648"/>
      <c r="DO16" s="648"/>
    </row>
    <row r="17" spans="1:127" s="649" customFormat="1" x14ac:dyDescent="0.25">
      <c r="A17" s="140">
        <v>9</v>
      </c>
      <c r="B17" s="821" t="s">
        <v>533</v>
      </c>
      <c r="C17" s="822"/>
      <c r="D17" s="823"/>
      <c r="E17" s="763" t="s">
        <v>249</v>
      </c>
      <c r="F17" s="764"/>
      <c r="G17" s="808"/>
      <c r="H17" s="809"/>
      <c r="I17" s="64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67"/>
      <c r="AM17" s="767"/>
      <c r="AN17" s="767"/>
      <c r="AO17" s="767"/>
      <c r="AP17" s="767"/>
      <c r="AQ17" s="767"/>
      <c r="AR17" s="767"/>
      <c r="AS17" s="767"/>
      <c r="AT17" s="767"/>
      <c r="AU17" s="767"/>
      <c r="AV17" s="767"/>
      <c r="AW17" s="767"/>
      <c r="AX17" s="767"/>
      <c r="AY17" s="767"/>
      <c r="AZ17" s="767"/>
      <c r="BA17" s="767"/>
      <c r="BB17" s="767"/>
      <c r="BC17" s="767"/>
      <c r="BD17" s="767"/>
      <c r="BE17" s="767"/>
      <c r="BF17" s="767"/>
      <c r="BG17" s="767"/>
      <c r="BH17" s="767"/>
      <c r="BI17" s="767"/>
      <c r="BJ17" s="767"/>
      <c r="BK17" s="767"/>
      <c r="BL17" s="767"/>
      <c r="BM17" s="767"/>
      <c r="BN17" s="767"/>
      <c r="BO17" s="767"/>
      <c r="BP17" s="767"/>
      <c r="BQ17" s="767"/>
      <c r="BR17" s="767"/>
      <c r="BS17" s="767"/>
      <c r="BT17" s="767"/>
      <c r="BU17" s="767"/>
      <c r="BV17" s="767"/>
      <c r="BW17" s="767"/>
      <c r="BX17" s="767"/>
      <c r="BY17" s="767"/>
      <c r="BZ17" s="767"/>
      <c r="CA17" s="767"/>
      <c r="CB17" s="767"/>
      <c r="CC17" s="767"/>
      <c r="CD17" s="767"/>
      <c r="CE17" s="767"/>
      <c r="CF17" s="767"/>
      <c r="CG17" s="767"/>
      <c r="CH17" s="767"/>
      <c r="CI17" s="767"/>
      <c r="CJ17" s="767"/>
      <c r="CK17" s="767"/>
      <c r="CL17" s="767"/>
      <c r="CM17" s="767"/>
      <c r="CN17" s="767"/>
      <c r="CO17" s="767"/>
      <c r="CP17" s="767"/>
      <c r="CQ17" s="767"/>
      <c r="CR17" s="767"/>
      <c r="CS17" s="767"/>
      <c r="CT17" s="767"/>
      <c r="CU17" s="767"/>
      <c r="CV17" s="767"/>
      <c r="CW17" s="767"/>
      <c r="CX17" s="767"/>
      <c r="CY17" s="767"/>
      <c r="CZ17" s="767"/>
      <c r="DA17" s="767"/>
      <c r="DB17" s="767"/>
      <c r="DC17" s="767"/>
      <c r="DD17" s="648"/>
      <c r="DE17" s="648"/>
      <c r="DF17" s="648"/>
      <c r="DG17" s="648"/>
      <c r="DH17" s="648"/>
      <c r="DI17" s="648"/>
      <c r="DJ17" s="648"/>
      <c r="DK17" s="648"/>
      <c r="DL17" s="648"/>
      <c r="DM17" s="648"/>
      <c r="DN17" s="648"/>
      <c r="DO17" s="648"/>
    </row>
    <row r="18" spans="1:127" s="649" customFormat="1" x14ac:dyDescent="0.25">
      <c r="A18" s="140">
        <v>10</v>
      </c>
      <c r="B18" s="779" t="s">
        <v>572</v>
      </c>
      <c r="C18" s="780"/>
      <c r="D18" s="781"/>
      <c r="E18" s="763" t="s">
        <v>131</v>
      </c>
      <c r="F18" s="764"/>
      <c r="G18" s="808"/>
      <c r="H18" s="809"/>
      <c r="I18" s="647"/>
      <c r="J18" s="767"/>
      <c r="K18" s="767"/>
      <c r="L18" s="767"/>
      <c r="M18" s="767"/>
      <c r="N18" s="767"/>
      <c r="O18" s="767"/>
      <c r="P18" s="767"/>
      <c r="Q18" s="767"/>
      <c r="R18" s="767"/>
      <c r="S18" s="767"/>
      <c r="T18" s="767"/>
      <c r="U18" s="767"/>
      <c r="V18" s="767"/>
      <c r="W18" s="767"/>
      <c r="X18" s="767"/>
      <c r="Y18" s="767"/>
      <c r="Z18" s="767"/>
      <c r="AA18" s="767"/>
      <c r="AB18" s="767"/>
      <c r="AC18" s="767"/>
      <c r="AD18" s="767"/>
      <c r="AE18" s="767"/>
      <c r="AF18" s="767"/>
      <c r="AG18" s="767"/>
      <c r="AH18" s="767"/>
      <c r="AI18" s="767"/>
      <c r="AJ18" s="767"/>
      <c r="AK18" s="767"/>
      <c r="AL18" s="767"/>
      <c r="AM18" s="767"/>
      <c r="AN18" s="767"/>
      <c r="AO18" s="767"/>
      <c r="AP18" s="767"/>
      <c r="AQ18" s="767"/>
      <c r="AR18" s="767"/>
      <c r="AS18" s="767"/>
      <c r="AT18" s="767"/>
      <c r="AU18" s="767"/>
      <c r="AV18" s="767"/>
      <c r="AW18" s="767"/>
      <c r="AX18" s="767"/>
      <c r="AY18" s="767"/>
      <c r="AZ18" s="767"/>
      <c r="BA18" s="767"/>
      <c r="BB18" s="767"/>
      <c r="BC18" s="767"/>
      <c r="BD18" s="767"/>
      <c r="BE18" s="767"/>
      <c r="BF18" s="767"/>
      <c r="BG18" s="767"/>
      <c r="BH18" s="767"/>
      <c r="BI18" s="767"/>
      <c r="BJ18" s="767"/>
      <c r="BK18" s="767"/>
      <c r="BL18" s="767"/>
      <c r="BM18" s="767"/>
      <c r="BN18" s="767"/>
      <c r="BO18" s="767"/>
      <c r="BP18" s="767"/>
      <c r="BQ18" s="767"/>
      <c r="BR18" s="767"/>
      <c r="BS18" s="767"/>
      <c r="BT18" s="767"/>
      <c r="BU18" s="767"/>
      <c r="BV18" s="767"/>
      <c r="BW18" s="767"/>
      <c r="BX18" s="767"/>
      <c r="BY18" s="767"/>
      <c r="BZ18" s="767"/>
      <c r="CA18" s="767"/>
      <c r="CB18" s="767"/>
      <c r="CC18" s="767"/>
      <c r="CD18" s="767"/>
      <c r="CE18" s="767"/>
      <c r="CF18" s="767"/>
      <c r="CG18" s="767"/>
      <c r="CH18" s="767"/>
      <c r="CI18" s="767"/>
      <c r="CJ18" s="767"/>
      <c r="CK18" s="767"/>
      <c r="CL18" s="767"/>
      <c r="CM18" s="767"/>
      <c r="CN18" s="767"/>
      <c r="CO18" s="767"/>
      <c r="CP18" s="767"/>
      <c r="CQ18" s="767"/>
      <c r="CR18" s="767"/>
      <c r="CS18" s="767"/>
      <c r="CT18" s="767"/>
      <c r="CU18" s="767"/>
      <c r="CV18" s="767"/>
      <c r="CW18" s="767"/>
      <c r="CX18" s="767"/>
      <c r="CY18" s="767"/>
      <c r="CZ18" s="767"/>
      <c r="DA18" s="767"/>
      <c r="DB18" s="767"/>
      <c r="DC18" s="767"/>
      <c r="DD18" s="648"/>
      <c r="DE18" s="648"/>
      <c r="DF18" s="648"/>
      <c r="DG18" s="648"/>
      <c r="DH18" s="648"/>
      <c r="DI18" s="648"/>
      <c r="DJ18" s="648"/>
      <c r="DK18" s="648"/>
      <c r="DL18" s="648"/>
      <c r="DM18" s="648"/>
      <c r="DN18" s="648"/>
      <c r="DO18" s="648"/>
    </row>
    <row r="19" spans="1:127" s="649" customFormat="1" x14ac:dyDescent="0.25">
      <c r="A19" s="140">
        <v>11</v>
      </c>
      <c r="B19" s="821" t="s">
        <v>534</v>
      </c>
      <c r="C19" s="822"/>
      <c r="D19" s="823"/>
      <c r="E19" s="814" t="s">
        <v>32</v>
      </c>
      <c r="F19" s="815"/>
      <c r="G19" s="785"/>
      <c r="H19" s="786"/>
      <c r="I19" s="647"/>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766"/>
      <c r="AO19" s="766"/>
      <c r="AP19" s="766"/>
      <c r="AQ19" s="766"/>
      <c r="AR19" s="766"/>
      <c r="AS19" s="766"/>
      <c r="AT19" s="766"/>
      <c r="AU19" s="766"/>
      <c r="AV19" s="766"/>
      <c r="AW19" s="766"/>
      <c r="AX19" s="766"/>
      <c r="AY19" s="766"/>
      <c r="AZ19" s="766"/>
      <c r="BA19" s="766"/>
      <c r="BB19" s="766"/>
      <c r="BC19" s="766"/>
      <c r="BD19" s="766"/>
      <c r="BE19" s="766"/>
      <c r="BF19" s="766"/>
      <c r="BG19" s="766"/>
      <c r="BH19" s="766"/>
      <c r="BI19" s="766"/>
      <c r="BJ19" s="766"/>
      <c r="BK19" s="766"/>
      <c r="BL19" s="766"/>
      <c r="BM19" s="766"/>
      <c r="BN19" s="766"/>
      <c r="BO19" s="766"/>
      <c r="BP19" s="766"/>
      <c r="BQ19" s="766"/>
      <c r="BR19" s="766"/>
      <c r="BS19" s="766"/>
      <c r="BT19" s="766"/>
      <c r="BU19" s="766"/>
      <c r="BV19" s="766"/>
      <c r="BW19" s="766"/>
      <c r="BX19" s="766"/>
      <c r="BY19" s="766"/>
      <c r="BZ19" s="766"/>
      <c r="CA19" s="766"/>
      <c r="CB19" s="766"/>
      <c r="CC19" s="766"/>
      <c r="CD19" s="766"/>
      <c r="CE19" s="766"/>
      <c r="CF19" s="766"/>
      <c r="CG19" s="766"/>
      <c r="CH19" s="766"/>
      <c r="CI19" s="766"/>
      <c r="CJ19" s="766"/>
      <c r="CK19" s="766"/>
      <c r="CL19" s="766"/>
      <c r="CM19" s="766"/>
      <c r="CN19" s="766"/>
      <c r="CO19" s="766"/>
      <c r="CP19" s="766"/>
      <c r="CQ19" s="766"/>
      <c r="CR19" s="766"/>
      <c r="CS19" s="766"/>
      <c r="CT19" s="766"/>
      <c r="CU19" s="766"/>
      <c r="CV19" s="766"/>
      <c r="CW19" s="766"/>
      <c r="CX19" s="766"/>
      <c r="CY19" s="766"/>
      <c r="CZ19" s="766"/>
      <c r="DA19" s="766"/>
      <c r="DB19" s="766"/>
      <c r="DC19" s="766"/>
      <c r="DD19" s="648"/>
      <c r="DE19" s="648"/>
      <c r="DF19" s="648"/>
      <c r="DG19" s="648"/>
      <c r="DH19" s="648"/>
      <c r="DI19" s="648"/>
      <c r="DJ19" s="648"/>
      <c r="DK19" s="648"/>
      <c r="DL19" s="648"/>
      <c r="DM19" s="648"/>
      <c r="DN19" s="648"/>
      <c r="DO19" s="648"/>
    </row>
    <row r="20" spans="1:127" s="649" customFormat="1" x14ac:dyDescent="0.25">
      <c r="A20" s="140">
        <v>12</v>
      </c>
      <c r="B20" s="821" t="s">
        <v>535</v>
      </c>
      <c r="C20" s="822"/>
      <c r="D20" s="823"/>
      <c r="E20" s="814"/>
      <c r="F20" s="815"/>
      <c r="G20" s="785"/>
      <c r="H20" s="786"/>
      <c r="I20" s="647"/>
      <c r="J20" s="766"/>
      <c r="K20" s="766"/>
      <c r="L20" s="766"/>
      <c r="M20" s="766"/>
      <c r="N20" s="766"/>
      <c r="O20" s="766"/>
      <c r="P20" s="766"/>
      <c r="Q20" s="766"/>
      <c r="R20" s="766"/>
      <c r="S20" s="766"/>
      <c r="T20" s="766"/>
      <c r="U20" s="766"/>
      <c r="V20" s="766"/>
      <c r="W20" s="766"/>
      <c r="X20" s="766"/>
      <c r="Y20" s="766"/>
      <c r="Z20" s="766"/>
      <c r="AA20" s="766"/>
      <c r="AB20" s="766"/>
      <c r="AC20" s="766"/>
      <c r="AD20" s="766"/>
      <c r="AE20" s="766"/>
      <c r="AF20" s="766"/>
      <c r="AG20" s="766"/>
      <c r="AH20" s="766"/>
      <c r="AI20" s="766"/>
      <c r="AJ20" s="766"/>
      <c r="AK20" s="766"/>
      <c r="AL20" s="766"/>
      <c r="AM20" s="766"/>
      <c r="AN20" s="766"/>
      <c r="AO20" s="766"/>
      <c r="AP20" s="766"/>
      <c r="AQ20" s="766"/>
      <c r="AR20" s="766"/>
      <c r="AS20" s="766"/>
      <c r="AT20" s="766"/>
      <c r="AU20" s="766"/>
      <c r="AV20" s="766"/>
      <c r="AW20" s="766"/>
      <c r="AX20" s="766"/>
      <c r="AY20" s="766"/>
      <c r="AZ20" s="766"/>
      <c r="BA20" s="766"/>
      <c r="BB20" s="766"/>
      <c r="BC20" s="766"/>
      <c r="BD20" s="766"/>
      <c r="BE20" s="766"/>
      <c r="BF20" s="766"/>
      <c r="BG20" s="766"/>
      <c r="BH20" s="766"/>
      <c r="BI20" s="766"/>
      <c r="BJ20" s="766"/>
      <c r="BK20" s="766"/>
      <c r="BL20" s="766"/>
      <c r="BM20" s="766"/>
      <c r="BN20" s="766"/>
      <c r="BO20" s="766"/>
      <c r="BP20" s="766"/>
      <c r="BQ20" s="766"/>
      <c r="BR20" s="766"/>
      <c r="BS20" s="766"/>
      <c r="BT20" s="766"/>
      <c r="BU20" s="766"/>
      <c r="BV20" s="766"/>
      <c r="BW20" s="766"/>
      <c r="BX20" s="766"/>
      <c r="BY20" s="766"/>
      <c r="BZ20" s="766"/>
      <c r="CA20" s="766"/>
      <c r="CB20" s="766"/>
      <c r="CC20" s="766"/>
      <c r="CD20" s="766"/>
      <c r="CE20" s="766"/>
      <c r="CF20" s="766"/>
      <c r="CG20" s="766"/>
      <c r="CH20" s="766"/>
      <c r="CI20" s="766"/>
      <c r="CJ20" s="766"/>
      <c r="CK20" s="766"/>
      <c r="CL20" s="766"/>
      <c r="CM20" s="766"/>
      <c r="CN20" s="766"/>
      <c r="CO20" s="766"/>
      <c r="CP20" s="766"/>
      <c r="CQ20" s="766"/>
      <c r="CR20" s="766"/>
      <c r="CS20" s="766"/>
      <c r="CT20" s="766"/>
      <c r="CU20" s="766"/>
      <c r="CV20" s="766"/>
      <c r="CW20" s="766"/>
      <c r="CX20" s="766"/>
      <c r="CY20" s="766"/>
      <c r="CZ20" s="766"/>
      <c r="DA20" s="766"/>
      <c r="DB20" s="766"/>
      <c r="DC20" s="766"/>
      <c r="DD20" s="648"/>
      <c r="DE20" s="648"/>
      <c r="DF20" s="648"/>
      <c r="DG20" s="648"/>
      <c r="DH20" s="648"/>
      <c r="DI20" s="648"/>
      <c r="DJ20" s="648"/>
      <c r="DK20" s="648"/>
      <c r="DL20" s="648"/>
      <c r="DM20" s="648"/>
      <c r="DN20" s="648"/>
      <c r="DO20" s="648"/>
    </row>
    <row r="21" spans="1:127" s="649" customFormat="1" x14ac:dyDescent="0.25">
      <c r="A21" s="140">
        <v>13</v>
      </c>
      <c r="B21" s="821" t="s">
        <v>536</v>
      </c>
      <c r="C21" s="822"/>
      <c r="D21" s="823"/>
      <c r="E21" s="814"/>
      <c r="F21" s="815"/>
      <c r="G21" s="785"/>
      <c r="H21" s="786"/>
      <c r="I21" s="647"/>
      <c r="J21" s="766"/>
      <c r="K21" s="766"/>
      <c r="L21" s="766"/>
      <c r="M21" s="766"/>
      <c r="N21" s="766"/>
      <c r="O21" s="766"/>
      <c r="P21" s="766"/>
      <c r="Q21" s="766"/>
      <c r="R21" s="766"/>
      <c r="S21" s="766"/>
      <c r="T21" s="766"/>
      <c r="U21" s="766"/>
      <c r="V21" s="766"/>
      <c r="W21" s="766"/>
      <c r="X21" s="766"/>
      <c r="Y21" s="766"/>
      <c r="Z21" s="766"/>
      <c r="AA21" s="766"/>
      <c r="AB21" s="766"/>
      <c r="AC21" s="766"/>
      <c r="AD21" s="766"/>
      <c r="AE21" s="766"/>
      <c r="AF21" s="766"/>
      <c r="AG21" s="766"/>
      <c r="AH21" s="766"/>
      <c r="AI21" s="766"/>
      <c r="AJ21" s="766"/>
      <c r="AK21" s="766"/>
      <c r="AL21" s="766"/>
      <c r="AM21" s="766"/>
      <c r="AN21" s="766"/>
      <c r="AO21" s="766"/>
      <c r="AP21" s="766"/>
      <c r="AQ21" s="766"/>
      <c r="AR21" s="766"/>
      <c r="AS21" s="766"/>
      <c r="AT21" s="766"/>
      <c r="AU21" s="766"/>
      <c r="AV21" s="766"/>
      <c r="AW21" s="766"/>
      <c r="AX21" s="766"/>
      <c r="AY21" s="766"/>
      <c r="AZ21" s="766"/>
      <c r="BA21" s="766"/>
      <c r="BB21" s="766"/>
      <c r="BC21" s="766"/>
      <c r="BD21" s="766"/>
      <c r="BE21" s="766"/>
      <c r="BF21" s="766"/>
      <c r="BG21" s="766"/>
      <c r="BH21" s="766"/>
      <c r="BI21" s="766"/>
      <c r="BJ21" s="766"/>
      <c r="BK21" s="766"/>
      <c r="BL21" s="766"/>
      <c r="BM21" s="766"/>
      <c r="BN21" s="766"/>
      <c r="BO21" s="766"/>
      <c r="BP21" s="766"/>
      <c r="BQ21" s="766"/>
      <c r="BR21" s="766"/>
      <c r="BS21" s="766"/>
      <c r="BT21" s="766"/>
      <c r="BU21" s="766"/>
      <c r="BV21" s="766"/>
      <c r="BW21" s="766"/>
      <c r="BX21" s="766"/>
      <c r="BY21" s="766"/>
      <c r="BZ21" s="766"/>
      <c r="CA21" s="766"/>
      <c r="CB21" s="766"/>
      <c r="CC21" s="766"/>
      <c r="CD21" s="766"/>
      <c r="CE21" s="766"/>
      <c r="CF21" s="766"/>
      <c r="CG21" s="766"/>
      <c r="CH21" s="766"/>
      <c r="CI21" s="766"/>
      <c r="CJ21" s="766"/>
      <c r="CK21" s="766"/>
      <c r="CL21" s="766"/>
      <c r="CM21" s="766"/>
      <c r="CN21" s="766"/>
      <c r="CO21" s="766"/>
      <c r="CP21" s="766"/>
      <c r="CQ21" s="766"/>
      <c r="CR21" s="766"/>
      <c r="CS21" s="766"/>
      <c r="CT21" s="766"/>
      <c r="CU21" s="766"/>
      <c r="CV21" s="766"/>
      <c r="CW21" s="766"/>
      <c r="CX21" s="766"/>
      <c r="CY21" s="766"/>
      <c r="CZ21" s="766"/>
      <c r="DA21" s="766"/>
      <c r="DB21" s="766"/>
      <c r="DC21" s="766"/>
      <c r="DD21" s="648"/>
      <c r="DE21" s="648"/>
      <c r="DF21" s="648"/>
      <c r="DG21" s="648"/>
      <c r="DH21" s="648"/>
      <c r="DI21" s="648"/>
      <c r="DJ21" s="648"/>
      <c r="DK21" s="648"/>
      <c r="DL21" s="648"/>
      <c r="DM21" s="648"/>
      <c r="DN21" s="648"/>
      <c r="DO21" s="648"/>
    </row>
    <row r="22" spans="1:127" ht="28.5" customHeight="1" x14ac:dyDescent="0.25">
      <c r="A22" s="140">
        <v>14</v>
      </c>
      <c r="B22" s="760" t="s">
        <v>664</v>
      </c>
      <c r="C22" s="761"/>
      <c r="D22" s="762"/>
      <c r="E22" s="763" t="s">
        <v>131</v>
      </c>
      <c r="F22" s="764"/>
      <c r="G22" s="757"/>
      <c r="H22" s="758"/>
      <c r="I22" s="534"/>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6"/>
      <c r="CT22" s="756"/>
      <c r="CU22" s="756"/>
      <c r="CV22" s="756"/>
      <c r="CW22" s="756"/>
      <c r="CX22" s="756"/>
      <c r="CY22" s="756"/>
      <c r="CZ22" s="756"/>
      <c r="DA22" s="756"/>
      <c r="DB22" s="756"/>
      <c r="DC22" s="756"/>
    </row>
    <row r="23" spans="1:127" s="642" customFormat="1" x14ac:dyDescent="0.25">
      <c r="A23" s="140">
        <v>15</v>
      </c>
      <c r="B23" s="779" t="s">
        <v>270</v>
      </c>
      <c r="C23" s="780"/>
      <c r="D23" s="781"/>
      <c r="E23" s="769">
        <v>0.25</v>
      </c>
      <c r="F23" s="770"/>
      <c r="G23" s="787"/>
      <c r="H23" s="788"/>
      <c r="I23" s="640"/>
      <c r="J23" s="759"/>
      <c r="K23" s="759"/>
      <c r="L23" s="759"/>
      <c r="M23" s="759"/>
      <c r="N23" s="759"/>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759"/>
      <c r="AP23" s="759"/>
      <c r="AQ23" s="759"/>
      <c r="AR23" s="759"/>
      <c r="AS23" s="759"/>
      <c r="AT23" s="759"/>
      <c r="AU23" s="759"/>
      <c r="AV23" s="759"/>
      <c r="AW23" s="759"/>
      <c r="AX23" s="759"/>
      <c r="AY23" s="759"/>
      <c r="AZ23" s="759"/>
      <c r="BA23" s="759"/>
      <c r="BB23" s="759"/>
      <c r="BC23" s="759"/>
      <c r="BD23" s="759"/>
      <c r="BE23" s="759"/>
      <c r="BF23" s="759"/>
      <c r="BG23" s="759"/>
      <c r="BH23" s="759"/>
      <c r="BI23" s="759"/>
      <c r="BJ23" s="759"/>
      <c r="BK23" s="759"/>
      <c r="BL23" s="759"/>
      <c r="BM23" s="759"/>
      <c r="BN23" s="759"/>
      <c r="BO23" s="759"/>
      <c r="BP23" s="759"/>
      <c r="BQ23" s="759"/>
      <c r="BR23" s="759"/>
      <c r="BS23" s="759"/>
      <c r="BT23" s="759"/>
      <c r="BU23" s="759"/>
      <c r="BV23" s="759"/>
      <c r="BW23" s="759"/>
      <c r="BX23" s="759"/>
      <c r="BY23" s="759"/>
      <c r="BZ23" s="759"/>
      <c r="CA23" s="759"/>
      <c r="CB23" s="759"/>
      <c r="CC23" s="759"/>
      <c r="CD23" s="759"/>
      <c r="CE23" s="759"/>
      <c r="CF23" s="759"/>
      <c r="CG23" s="759"/>
      <c r="CH23" s="759"/>
      <c r="CI23" s="759"/>
      <c r="CJ23" s="759"/>
      <c r="CK23" s="759"/>
      <c r="CL23" s="759"/>
      <c r="CM23" s="759"/>
      <c r="CN23" s="759"/>
      <c r="CO23" s="759"/>
      <c r="CP23" s="759"/>
      <c r="CQ23" s="759"/>
      <c r="CR23" s="759"/>
      <c r="CS23" s="759"/>
      <c r="CT23" s="759"/>
      <c r="CU23" s="759"/>
      <c r="CV23" s="759"/>
      <c r="CW23" s="759"/>
      <c r="CX23" s="759"/>
      <c r="CY23" s="759"/>
      <c r="CZ23" s="759"/>
      <c r="DA23" s="759"/>
      <c r="DB23" s="759"/>
      <c r="DC23" s="759"/>
      <c r="DD23" s="641"/>
      <c r="DE23" s="641"/>
      <c r="DF23" s="641"/>
      <c r="DG23" s="641"/>
      <c r="DH23" s="641"/>
      <c r="DI23" s="641"/>
      <c r="DJ23" s="641"/>
      <c r="DK23" s="641"/>
      <c r="DL23" s="641"/>
      <c r="DM23" s="641"/>
      <c r="DN23" s="641"/>
      <c r="DO23" s="641"/>
    </row>
    <row r="24" spans="1:127" s="642" customFormat="1" x14ac:dyDescent="0.25">
      <c r="A24" s="149">
        <v>16</v>
      </c>
      <c r="B24" s="824" t="s">
        <v>271</v>
      </c>
      <c r="C24" s="825"/>
      <c r="D24" s="826"/>
      <c r="E24" s="771">
        <v>0.32</v>
      </c>
      <c r="F24" s="772"/>
      <c r="G24" s="789"/>
      <c r="H24" s="790"/>
      <c r="I24" s="640"/>
      <c r="J24" s="759"/>
      <c r="K24" s="759"/>
      <c r="L24" s="759"/>
      <c r="M24" s="759"/>
      <c r="N24" s="759"/>
      <c r="O24" s="759"/>
      <c r="P24" s="759"/>
      <c r="Q24" s="759"/>
      <c r="R24" s="759"/>
      <c r="S24" s="759"/>
      <c r="T24" s="759"/>
      <c r="U24" s="759"/>
      <c r="V24" s="759"/>
      <c r="W24" s="759"/>
      <c r="X24" s="759"/>
      <c r="Y24" s="759"/>
      <c r="Z24" s="759"/>
      <c r="AA24" s="759"/>
      <c r="AB24" s="759"/>
      <c r="AC24" s="759"/>
      <c r="AD24" s="759"/>
      <c r="AE24" s="759"/>
      <c r="AF24" s="759"/>
      <c r="AG24" s="759"/>
      <c r="AH24" s="759"/>
      <c r="AI24" s="759"/>
      <c r="AJ24" s="759"/>
      <c r="AK24" s="759"/>
      <c r="AL24" s="759"/>
      <c r="AM24" s="759"/>
      <c r="AN24" s="759"/>
      <c r="AO24" s="759"/>
      <c r="AP24" s="759"/>
      <c r="AQ24" s="759"/>
      <c r="AR24" s="759"/>
      <c r="AS24" s="759"/>
      <c r="AT24" s="759"/>
      <c r="AU24" s="759"/>
      <c r="AV24" s="759"/>
      <c r="AW24" s="759"/>
      <c r="AX24" s="759"/>
      <c r="AY24" s="759"/>
      <c r="AZ24" s="759"/>
      <c r="BA24" s="759"/>
      <c r="BB24" s="759"/>
      <c r="BC24" s="759"/>
      <c r="BD24" s="759"/>
      <c r="BE24" s="759"/>
      <c r="BF24" s="759"/>
      <c r="BG24" s="759"/>
      <c r="BH24" s="759"/>
      <c r="BI24" s="759"/>
      <c r="BJ24" s="759"/>
      <c r="BK24" s="759"/>
      <c r="BL24" s="759"/>
      <c r="BM24" s="759"/>
      <c r="BN24" s="759"/>
      <c r="BO24" s="759"/>
      <c r="BP24" s="759"/>
      <c r="BQ24" s="759"/>
      <c r="BR24" s="759"/>
      <c r="BS24" s="759"/>
      <c r="BT24" s="759"/>
      <c r="BU24" s="759"/>
      <c r="BV24" s="759"/>
      <c r="BW24" s="759"/>
      <c r="BX24" s="759"/>
      <c r="BY24" s="759"/>
      <c r="BZ24" s="759"/>
      <c r="CA24" s="759"/>
      <c r="CB24" s="759"/>
      <c r="CC24" s="759"/>
      <c r="CD24" s="759"/>
      <c r="CE24" s="759"/>
      <c r="CF24" s="759"/>
      <c r="CG24" s="759"/>
      <c r="CH24" s="759"/>
      <c r="CI24" s="759"/>
      <c r="CJ24" s="759"/>
      <c r="CK24" s="759"/>
      <c r="CL24" s="759"/>
      <c r="CM24" s="759"/>
      <c r="CN24" s="759"/>
      <c r="CO24" s="759"/>
      <c r="CP24" s="759"/>
      <c r="CQ24" s="759"/>
      <c r="CR24" s="759"/>
      <c r="CS24" s="759"/>
      <c r="CT24" s="759"/>
      <c r="CU24" s="759"/>
      <c r="CV24" s="759"/>
      <c r="CW24" s="759"/>
      <c r="CX24" s="759"/>
      <c r="CY24" s="759"/>
      <c r="CZ24" s="759"/>
      <c r="DA24" s="759"/>
      <c r="DB24" s="759"/>
      <c r="DC24" s="759"/>
      <c r="DD24" s="641"/>
      <c r="DE24" s="641"/>
      <c r="DF24" s="641"/>
      <c r="DG24" s="641"/>
      <c r="DH24" s="641"/>
      <c r="DI24" s="641"/>
      <c r="DJ24" s="641"/>
      <c r="DK24" s="641"/>
      <c r="DL24" s="641"/>
      <c r="DM24" s="641"/>
      <c r="DN24" s="641"/>
      <c r="DO24" s="641"/>
    </row>
    <row r="25" spans="1:127" s="620" customFormat="1" x14ac:dyDescent="0.25">
      <c r="A25" s="141">
        <v>17</v>
      </c>
      <c r="B25" s="621" t="s">
        <v>191</v>
      </c>
      <c r="C25" s="622"/>
      <c r="D25" s="623"/>
      <c r="E25" s="816">
        <v>251</v>
      </c>
      <c r="F25" s="817"/>
      <c r="G25" s="773"/>
      <c r="H25" s="774"/>
      <c r="I25" s="643"/>
      <c r="J25" s="765"/>
      <c r="K25" s="765"/>
      <c r="L25" s="765"/>
      <c r="M25" s="765"/>
      <c r="N25" s="765"/>
      <c r="O25" s="765"/>
      <c r="P25" s="765"/>
      <c r="Q25" s="765"/>
      <c r="R25" s="765"/>
      <c r="S25" s="765"/>
      <c r="T25" s="765"/>
      <c r="U25" s="765"/>
      <c r="V25" s="765"/>
      <c r="W25" s="765"/>
      <c r="X25" s="765"/>
      <c r="Y25" s="765"/>
      <c r="Z25" s="765"/>
      <c r="AA25" s="765"/>
      <c r="AB25" s="765"/>
      <c r="AC25" s="765"/>
      <c r="AD25" s="765"/>
      <c r="AE25" s="765"/>
      <c r="AF25" s="765"/>
      <c r="AG25" s="765"/>
      <c r="AH25" s="765"/>
      <c r="AI25" s="765"/>
      <c r="AJ25" s="765"/>
      <c r="AK25" s="765"/>
      <c r="AL25" s="765"/>
      <c r="AM25" s="765"/>
      <c r="AN25" s="765"/>
      <c r="AO25" s="765"/>
      <c r="AP25" s="765"/>
      <c r="AQ25" s="765"/>
      <c r="AR25" s="765"/>
      <c r="AS25" s="765"/>
      <c r="AT25" s="765"/>
      <c r="AU25" s="765"/>
      <c r="AV25" s="765"/>
      <c r="AW25" s="765"/>
      <c r="AX25" s="765"/>
      <c r="AY25" s="765"/>
      <c r="AZ25" s="765"/>
      <c r="BA25" s="765"/>
      <c r="BB25" s="765"/>
      <c r="BC25" s="765"/>
      <c r="BD25" s="765"/>
      <c r="BE25" s="765"/>
      <c r="BF25" s="765"/>
      <c r="BG25" s="765"/>
      <c r="BH25" s="765"/>
      <c r="BI25" s="765"/>
      <c r="BJ25" s="765"/>
      <c r="BK25" s="765"/>
      <c r="BL25" s="765"/>
      <c r="BM25" s="765"/>
      <c r="BN25" s="765"/>
      <c r="BO25" s="765"/>
      <c r="BP25" s="765"/>
      <c r="BQ25" s="765"/>
      <c r="BR25" s="765"/>
      <c r="BS25" s="765"/>
      <c r="BT25" s="765"/>
      <c r="BU25" s="765"/>
      <c r="BV25" s="765"/>
      <c r="BW25" s="765"/>
      <c r="BX25" s="765"/>
      <c r="BY25" s="765"/>
      <c r="BZ25" s="765"/>
      <c r="CA25" s="765"/>
      <c r="CB25" s="765"/>
      <c r="CC25" s="765"/>
      <c r="CD25" s="765"/>
      <c r="CE25" s="765"/>
      <c r="CF25" s="765"/>
      <c r="CG25" s="765"/>
      <c r="CH25" s="765"/>
      <c r="CI25" s="765"/>
      <c r="CJ25" s="765"/>
      <c r="CK25" s="765"/>
      <c r="CL25" s="765"/>
      <c r="CM25" s="765"/>
      <c r="CN25" s="765"/>
      <c r="CO25" s="765"/>
      <c r="CP25" s="765"/>
      <c r="CQ25" s="765"/>
      <c r="CR25" s="765"/>
      <c r="CS25" s="765"/>
      <c r="CT25" s="765"/>
      <c r="CU25" s="765"/>
      <c r="CV25" s="765"/>
      <c r="CW25" s="765"/>
      <c r="CX25" s="765"/>
      <c r="CY25" s="765"/>
      <c r="CZ25" s="765"/>
      <c r="DA25" s="765"/>
      <c r="DB25" s="765"/>
      <c r="DC25" s="765"/>
      <c r="DD25" s="624"/>
      <c r="DE25" s="624"/>
      <c r="DF25" s="624"/>
      <c r="DG25" s="624"/>
      <c r="DH25" s="624"/>
      <c r="DI25" s="624"/>
      <c r="DJ25" s="624"/>
      <c r="DK25" s="624"/>
      <c r="DL25" s="624"/>
      <c r="DM25" s="624"/>
      <c r="DN25" s="624"/>
      <c r="DO25" s="624"/>
    </row>
    <row r="26" spans="1:127" x14ac:dyDescent="0.25">
      <c r="A26" s="830" t="s">
        <v>566</v>
      </c>
      <c r="B26" s="831"/>
      <c r="C26" s="831"/>
      <c r="D26" s="832"/>
      <c r="E26" s="136"/>
      <c r="F26" s="128"/>
      <c r="G26" s="136"/>
      <c r="H26" s="128"/>
      <c r="I26" s="129"/>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row>
    <row r="27" spans="1:127" x14ac:dyDescent="0.25">
      <c r="A27" s="143"/>
      <c r="B27" s="125"/>
      <c r="C27" s="5"/>
      <c r="D27" s="128"/>
      <c r="E27" s="305" t="s">
        <v>72</v>
      </c>
      <c r="F27" s="307" t="s">
        <v>73</v>
      </c>
      <c r="G27" s="305" t="s">
        <v>72</v>
      </c>
      <c r="H27" s="307" t="s">
        <v>73</v>
      </c>
      <c r="I27" s="144"/>
      <c r="J27" s="341" t="str">
        <f>IF(J4="Y", "Time Open", "")</f>
        <v/>
      </c>
      <c r="K27" s="341" t="str">
        <f>IF(K4="Y", "Time Close", "")</f>
        <v/>
      </c>
      <c r="L27" s="341" t="str">
        <f>IF(L4="Y", "Time Open", "")</f>
        <v/>
      </c>
      <c r="M27" s="341" t="str">
        <f>IF(M4="Y", "Time Close", "")</f>
        <v/>
      </c>
      <c r="N27" s="341" t="str">
        <f>IF(N4="Y", "Time Open", "")</f>
        <v/>
      </c>
      <c r="O27" s="341" t="str">
        <f>IF(O4="Y", "Time Close", "")</f>
        <v/>
      </c>
      <c r="P27" s="341" t="str">
        <f>IF(P4="Y", "Time Open", "")</f>
        <v/>
      </c>
      <c r="Q27" s="341" t="str">
        <f>IF(Q4="Y", "Time Close", "")</f>
        <v/>
      </c>
      <c r="R27" s="341" t="str">
        <f>IF(R4="Y", "Time Open", "")</f>
        <v/>
      </c>
      <c r="S27" s="341" t="str">
        <f>IF(S4="Y", "Time Close", "")</f>
        <v/>
      </c>
      <c r="T27" s="341" t="str">
        <f>IF(T4="Y", "Time Open", "")</f>
        <v/>
      </c>
      <c r="U27" s="341" t="str">
        <f>IF(U4="Y", "Time Close", "")</f>
        <v/>
      </c>
      <c r="V27" s="341" t="str">
        <f>IF(V4="Y", "Time Open", "")</f>
        <v/>
      </c>
      <c r="W27" s="341" t="str">
        <f>IF(W4="Y", "Time Close", "")</f>
        <v/>
      </c>
      <c r="X27" s="341" t="str">
        <f>IF(X4="Y", "Time Open", "")</f>
        <v/>
      </c>
      <c r="Y27" s="341" t="str">
        <f>IF(Y4="Y", "Time Close", "")</f>
        <v/>
      </c>
      <c r="Z27" s="341" t="str">
        <f>IF(Z4="Y", "Time Open", "")</f>
        <v/>
      </c>
      <c r="AA27" s="341" t="str">
        <f>IF(AA4="Y", "Time Close", "")</f>
        <v/>
      </c>
      <c r="AB27" s="341" t="str">
        <f>IF(AB4="Y", "Time Open", "")</f>
        <v/>
      </c>
      <c r="AC27" s="341" t="str">
        <f>IF(AC4="Y", "Time Close", "")</f>
        <v/>
      </c>
      <c r="AD27" s="341" t="str">
        <f>IF(AD4="Y", "Time Open", "")</f>
        <v/>
      </c>
      <c r="AE27" s="341" t="str">
        <f>IF(AE4="Y", "Time Close", "")</f>
        <v/>
      </c>
      <c r="AF27" s="341" t="str">
        <f>IF(AF4="Y", "Time Open", "")</f>
        <v/>
      </c>
      <c r="AG27" s="341" t="str">
        <f>IF(AG4="Y", "Time Close", "")</f>
        <v/>
      </c>
      <c r="AH27" s="341" t="str">
        <f>IF(AH4="Y", "Time Open", "")</f>
        <v/>
      </c>
      <c r="AI27" s="341" t="str">
        <f>IF(AI4="Y", "Time Close", "")</f>
        <v/>
      </c>
      <c r="AJ27" s="341" t="str">
        <f>IF(AJ4="Y", "Time Open", "")</f>
        <v/>
      </c>
      <c r="AK27" s="341" t="str">
        <f>IF(AK4="Y", "Time Close", "")</f>
        <v/>
      </c>
      <c r="AL27" s="341" t="str">
        <f>IF(AL4="Y", "Time Open", "")</f>
        <v/>
      </c>
      <c r="AM27" s="341" t="str">
        <f>IF(AM4="Y", "Time Close", "")</f>
        <v/>
      </c>
      <c r="AN27" s="341" t="str">
        <f>IF(AN4="Y", "Time Open", "")</f>
        <v/>
      </c>
      <c r="AO27" s="341" t="str">
        <f>IF(AO4="Y", "Time Close", "")</f>
        <v/>
      </c>
      <c r="AP27" s="341" t="str">
        <f>IF(AP4="Y", "Time Open", "")</f>
        <v/>
      </c>
      <c r="AQ27" s="341" t="str">
        <f>IF(AQ4="Y", "Time Close", "")</f>
        <v/>
      </c>
      <c r="AR27" s="341" t="str">
        <f>IF(AR4="Y", "Time Open", "")</f>
        <v/>
      </c>
      <c r="AS27" s="341" t="str">
        <f>IF(AS4="Y", "Time Close", "")</f>
        <v/>
      </c>
      <c r="AT27" s="341" t="str">
        <f>IF(AT4="Y", "Time Open", "")</f>
        <v/>
      </c>
      <c r="AU27" s="341" t="str">
        <f>IF(AU4="Y", "Time Close", "")</f>
        <v/>
      </c>
      <c r="AV27" s="341" t="str">
        <f>IF(AV4="Y", "Time Open", "")</f>
        <v/>
      </c>
      <c r="AW27" s="341" t="str">
        <f>IF(AW4="Y", "Time Close", "")</f>
        <v/>
      </c>
      <c r="AX27" s="341" t="str">
        <f>IF(AX4="Y", "Time Open", "")</f>
        <v/>
      </c>
      <c r="AY27" s="341" t="str">
        <f>IF(AY4="Y", "Time Close", "")</f>
        <v/>
      </c>
      <c r="AZ27" s="341" t="str">
        <f>IF(AZ4="Y", "Time Open", "")</f>
        <v/>
      </c>
      <c r="BA27" s="341" t="str">
        <f>IF(BA4="Y", "Time Close", "")</f>
        <v/>
      </c>
      <c r="BB27" s="341" t="str">
        <f>IF(BB4="Y", "Time Open", "")</f>
        <v/>
      </c>
      <c r="BC27" s="341" t="str">
        <f>IF(BC4="Y", "Time Close", "")</f>
        <v/>
      </c>
      <c r="BD27" s="341" t="str">
        <f>IF(BD4="Y", "Time Open", "")</f>
        <v/>
      </c>
      <c r="BE27" s="341" t="str">
        <f>IF(BE4="Y", "Time Close", "")</f>
        <v/>
      </c>
      <c r="BF27" s="341" t="str">
        <f>IF(BF4="Y", "Time Open", "")</f>
        <v/>
      </c>
      <c r="BG27" s="341" t="str">
        <f>IF(BG4="Y", "Time Close", "")</f>
        <v/>
      </c>
      <c r="BH27" s="341" t="str">
        <f>IF(BH4="Y", "Time Open", "")</f>
        <v/>
      </c>
      <c r="BI27" s="341" t="str">
        <f>IF(BI4="Y", "Time Close", "")</f>
        <v/>
      </c>
      <c r="BJ27" s="341" t="str">
        <f>IF(BJ4="Y", "Time Open", "")</f>
        <v/>
      </c>
      <c r="BK27" s="341" t="str">
        <f>IF(BK4="Y", "Time Close", "")</f>
        <v/>
      </c>
      <c r="BL27" s="341" t="str">
        <f>IF(BL4="Y", "Time Open", "")</f>
        <v/>
      </c>
      <c r="BM27" s="341" t="str">
        <f>IF(BM4="Y", "Time Close", "")</f>
        <v/>
      </c>
      <c r="BN27" s="341" t="str">
        <f>IF(BN4="Y", "Time Open", "")</f>
        <v/>
      </c>
      <c r="BO27" s="341" t="str">
        <f>IF(BO4="Y", "Time Close", "")</f>
        <v/>
      </c>
      <c r="BP27" s="341" t="str">
        <f>IF(BP4="Y", "Time Open", "")</f>
        <v/>
      </c>
      <c r="BQ27" s="341" t="str">
        <f>IF(BQ4="Y", "Time Close", "")</f>
        <v/>
      </c>
      <c r="BR27" s="341" t="str">
        <f>IF(BR4="Y", "Time Open", "")</f>
        <v/>
      </c>
      <c r="BS27" s="341" t="str">
        <f>IF(BS4="Y", "Time Close", "")</f>
        <v/>
      </c>
      <c r="BT27" s="341" t="str">
        <f>IF(BT4="Y", "Time Open", "")</f>
        <v/>
      </c>
      <c r="BU27" s="341" t="str">
        <f>IF(BU4="Y", "Time Close", "")</f>
        <v/>
      </c>
      <c r="BV27" s="341" t="str">
        <f>IF(BV4="Y", "Time Open", "")</f>
        <v/>
      </c>
      <c r="BW27" s="341" t="str">
        <f>IF(BW4="Y", "Time Close", "")</f>
        <v/>
      </c>
      <c r="BX27" s="341" t="str">
        <f>IF(BX4="Y", "Time Open", "")</f>
        <v/>
      </c>
      <c r="BY27" s="341" t="str">
        <f>IF(BY4="Y", "Time Close", "")</f>
        <v/>
      </c>
      <c r="BZ27" s="341" t="str">
        <f>IF(BZ4="Y", "Time Open", "")</f>
        <v/>
      </c>
      <c r="CA27" s="341" t="str">
        <f>IF(CA4="Y", "Time Close", "")</f>
        <v/>
      </c>
      <c r="CB27" s="341" t="str">
        <f>IF(CB4="Y", "Time Open", "")</f>
        <v/>
      </c>
      <c r="CC27" s="341" t="str">
        <f>IF(CC4="Y", "Time Close", "")</f>
        <v/>
      </c>
      <c r="CD27" s="341" t="str">
        <f>IF(CD4="Y", "Time Open", "")</f>
        <v/>
      </c>
      <c r="CE27" s="341" t="str">
        <f>IF(CE4="Y", "Time Close", "")</f>
        <v/>
      </c>
      <c r="CF27" s="341" t="str">
        <f>IF(CF4="Y", "Time Open", "")</f>
        <v/>
      </c>
      <c r="CG27" s="341" t="str">
        <f>IF(CG4="Y", "Time Close", "")</f>
        <v/>
      </c>
      <c r="CH27" s="341" t="str">
        <f>IF(CH4="Y", "Time Open", "")</f>
        <v/>
      </c>
      <c r="CI27" s="341" t="str">
        <f>IF(CI4="Y", "Time Close", "")</f>
        <v/>
      </c>
      <c r="CJ27" s="341" t="str">
        <f>IF(CJ4="Y", "Time Open", "")</f>
        <v/>
      </c>
      <c r="CK27" s="341" t="str">
        <f>IF(CK4="Y", "Time Close", "")</f>
        <v/>
      </c>
      <c r="CL27" s="341" t="str">
        <f>IF(CL4="Y", "Time Open", "")</f>
        <v/>
      </c>
      <c r="CM27" s="341" t="str">
        <f>IF(CM4="Y", "Time Close", "")</f>
        <v/>
      </c>
      <c r="CN27" s="341" t="str">
        <f>IF(CN4="Y", "Time Open", "")</f>
        <v/>
      </c>
      <c r="CO27" s="341" t="str">
        <f>IF(CO4="Y", "Time Close", "")</f>
        <v/>
      </c>
      <c r="CP27" s="341" t="str">
        <f>IF(CP4="Y", "Time Open", "")</f>
        <v/>
      </c>
      <c r="CQ27" s="341" t="str">
        <f>IF(CQ4="Y", "Time Close", "")</f>
        <v/>
      </c>
      <c r="CR27" s="341" t="str">
        <f>IF(CR4="Y", "Time Open", "")</f>
        <v/>
      </c>
      <c r="CS27" s="341" t="str">
        <f>IF(CS4="Y", "Time Close", "")</f>
        <v/>
      </c>
      <c r="CT27" s="341" t="str">
        <f>IF(CT4="Y", "Time Open", "")</f>
        <v/>
      </c>
      <c r="CU27" s="341" t="str">
        <f>IF(CU4="Y", "Time Close", "")</f>
        <v/>
      </c>
      <c r="CV27" s="341" t="str">
        <f>IF(CV4="Y", "Time Open", "")</f>
        <v/>
      </c>
      <c r="CW27" s="341" t="str">
        <f>IF(CW4="Y", "Time Close", "")</f>
        <v/>
      </c>
      <c r="CX27" s="341" t="str">
        <f>IF(CX4="Y", "Time Open", "")</f>
        <v/>
      </c>
      <c r="CY27" s="341" t="str">
        <f>IF(CY4="Y", "Time Close", "")</f>
        <v/>
      </c>
      <c r="CZ27" s="341" t="str">
        <f>IF(CZ4="Y", "Time Open", "")</f>
        <v/>
      </c>
      <c r="DA27" s="341" t="str">
        <f>IF(DA4="Y", "Time Close", "")</f>
        <v/>
      </c>
      <c r="DB27" s="341" t="str">
        <f>IF(DB4="Y", "Time Open", "")</f>
        <v/>
      </c>
      <c r="DC27" s="341" t="str">
        <f>IF(DC4="Y", "Time Close", "")</f>
        <v/>
      </c>
    </row>
    <row r="28" spans="1:127" x14ac:dyDescent="0.25">
      <c r="A28" s="140">
        <v>18</v>
      </c>
      <c r="B28" s="793" t="s">
        <v>65</v>
      </c>
      <c r="C28" s="794"/>
      <c r="D28" s="795"/>
      <c r="E28" s="343">
        <v>0.25</v>
      </c>
      <c r="F28" s="344">
        <v>0.75</v>
      </c>
      <c r="G28" s="535"/>
      <c r="H28" s="536"/>
      <c r="I28" s="537"/>
      <c r="J28" s="538"/>
      <c r="K28" s="538"/>
      <c r="L28" s="538"/>
      <c r="M28" s="538"/>
      <c r="N28" s="538"/>
      <c r="O28" s="538"/>
      <c r="P28" s="538"/>
      <c r="Q28" s="538"/>
      <c r="R28" s="538"/>
      <c r="S28" s="538"/>
      <c r="T28" s="538"/>
      <c r="U28" s="538"/>
      <c r="V28" s="538"/>
      <c r="W28" s="538"/>
      <c r="X28" s="538"/>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c r="BQ28" s="538"/>
      <c r="BR28" s="538"/>
      <c r="BS28" s="538"/>
      <c r="BT28" s="538"/>
      <c r="BU28" s="538"/>
      <c r="BV28" s="538"/>
      <c r="BW28" s="538"/>
      <c r="BX28" s="538"/>
      <c r="BY28" s="538"/>
      <c r="BZ28" s="538"/>
      <c r="CA28" s="538"/>
      <c r="CB28" s="538"/>
      <c r="CC28" s="538"/>
      <c r="CD28" s="538"/>
      <c r="CE28" s="538"/>
      <c r="CF28" s="538"/>
      <c r="CG28" s="538"/>
      <c r="CH28" s="538"/>
      <c r="CI28" s="538"/>
      <c r="CJ28" s="538"/>
      <c r="CK28" s="538"/>
      <c r="CL28" s="538"/>
      <c r="CM28" s="538"/>
      <c r="CN28" s="538"/>
      <c r="CO28" s="538"/>
      <c r="CP28" s="538"/>
      <c r="CQ28" s="538"/>
      <c r="CR28" s="538"/>
      <c r="CS28" s="538"/>
      <c r="CT28" s="538"/>
      <c r="CU28" s="538"/>
      <c r="CV28" s="538"/>
      <c r="CW28" s="538"/>
      <c r="CX28" s="538"/>
      <c r="CY28" s="538"/>
      <c r="CZ28" s="538"/>
      <c r="DA28" s="538"/>
      <c r="DB28" s="538"/>
      <c r="DC28" s="538"/>
      <c r="DD28" s="342"/>
      <c r="DE28" s="342"/>
      <c r="DF28" s="342"/>
      <c r="DG28" s="342"/>
      <c r="DH28" s="342"/>
      <c r="DI28" s="342"/>
      <c r="DJ28" s="342"/>
      <c r="DK28" s="342"/>
      <c r="DL28" s="342"/>
      <c r="DM28" s="342"/>
      <c r="DN28" s="342"/>
      <c r="DO28" s="342"/>
      <c r="DP28" s="332"/>
      <c r="DQ28" s="332"/>
      <c r="DR28" s="332"/>
      <c r="DS28" s="332"/>
      <c r="DT28" s="332"/>
      <c r="DU28" s="332"/>
      <c r="DV28" s="332"/>
      <c r="DW28" s="332"/>
    </row>
    <row r="29" spans="1:127" x14ac:dyDescent="0.25">
      <c r="A29" s="140">
        <v>19</v>
      </c>
      <c r="B29" s="793" t="s">
        <v>66</v>
      </c>
      <c r="C29" s="794"/>
      <c r="D29" s="795"/>
      <c r="E29" s="343">
        <v>0.25</v>
      </c>
      <c r="F29" s="344">
        <v>0.75</v>
      </c>
      <c r="G29" s="535"/>
      <c r="H29" s="536"/>
      <c r="I29" s="537"/>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c r="BQ29" s="538"/>
      <c r="BR29" s="538"/>
      <c r="BS29" s="538"/>
      <c r="BT29" s="538"/>
      <c r="BU29" s="538"/>
      <c r="BV29" s="538"/>
      <c r="BW29" s="538"/>
      <c r="BX29" s="538"/>
      <c r="BY29" s="538"/>
      <c r="BZ29" s="538"/>
      <c r="CA29" s="538"/>
      <c r="CB29" s="538"/>
      <c r="CC29" s="538"/>
      <c r="CD29" s="538"/>
      <c r="CE29" s="538"/>
      <c r="CF29" s="538"/>
      <c r="CG29" s="538"/>
      <c r="CH29" s="538"/>
      <c r="CI29" s="538"/>
      <c r="CJ29" s="538"/>
      <c r="CK29" s="538"/>
      <c r="CL29" s="538"/>
      <c r="CM29" s="538"/>
      <c r="CN29" s="538"/>
      <c r="CO29" s="538"/>
      <c r="CP29" s="538"/>
      <c r="CQ29" s="538"/>
      <c r="CR29" s="538"/>
      <c r="CS29" s="538"/>
      <c r="CT29" s="538"/>
      <c r="CU29" s="538"/>
      <c r="CV29" s="538"/>
      <c r="CW29" s="538"/>
      <c r="CX29" s="538"/>
      <c r="CY29" s="538"/>
      <c r="CZ29" s="538"/>
      <c r="DA29" s="538"/>
      <c r="DB29" s="538"/>
      <c r="DC29" s="538"/>
      <c r="DD29" s="342"/>
      <c r="DE29" s="342"/>
      <c r="DF29" s="342"/>
      <c r="DG29" s="342"/>
      <c r="DH29" s="342"/>
      <c r="DI29" s="342"/>
      <c r="DJ29" s="342"/>
      <c r="DK29" s="342"/>
      <c r="DL29" s="342"/>
      <c r="DM29" s="342"/>
      <c r="DN29" s="342"/>
      <c r="DO29" s="342"/>
      <c r="DP29" s="332"/>
      <c r="DQ29" s="332"/>
      <c r="DR29" s="332"/>
      <c r="DS29" s="332"/>
      <c r="DT29" s="332"/>
      <c r="DU29" s="332"/>
      <c r="DV29" s="332"/>
      <c r="DW29" s="332"/>
    </row>
    <row r="30" spans="1:127" x14ac:dyDescent="0.25">
      <c r="A30" s="140">
        <v>20</v>
      </c>
      <c r="B30" s="793" t="s">
        <v>67</v>
      </c>
      <c r="C30" s="794"/>
      <c r="D30" s="795"/>
      <c r="E30" s="343">
        <v>0.25</v>
      </c>
      <c r="F30" s="344">
        <v>0.75</v>
      </c>
      <c r="G30" s="535"/>
      <c r="H30" s="536"/>
      <c r="I30" s="537"/>
      <c r="J30" s="538"/>
      <c r="K30" s="538"/>
      <c r="L30" s="538"/>
      <c r="M30" s="538"/>
      <c r="N30" s="538"/>
      <c r="O30" s="538"/>
      <c r="P30" s="538"/>
      <c r="Q30" s="538"/>
      <c r="R30" s="538"/>
      <c r="S30" s="538"/>
      <c r="T30" s="538"/>
      <c r="U30" s="538"/>
      <c r="V30" s="538"/>
      <c r="W30" s="538"/>
      <c r="X30" s="538"/>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c r="AW30" s="538"/>
      <c r="AX30" s="538"/>
      <c r="AY30" s="538"/>
      <c r="AZ30" s="538"/>
      <c r="BA30" s="538"/>
      <c r="BB30" s="538"/>
      <c r="BC30" s="538"/>
      <c r="BD30" s="538"/>
      <c r="BE30" s="538"/>
      <c r="BF30" s="538"/>
      <c r="BG30" s="538"/>
      <c r="BH30" s="538"/>
      <c r="BI30" s="538"/>
      <c r="BJ30" s="538"/>
      <c r="BK30" s="538"/>
      <c r="BL30" s="538"/>
      <c r="BM30" s="538"/>
      <c r="BN30" s="538"/>
      <c r="BO30" s="538"/>
      <c r="BP30" s="538"/>
      <c r="BQ30" s="538"/>
      <c r="BR30" s="538"/>
      <c r="BS30" s="538"/>
      <c r="BT30" s="538"/>
      <c r="BU30" s="538"/>
      <c r="BV30" s="538"/>
      <c r="BW30" s="538"/>
      <c r="BX30" s="538"/>
      <c r="BY30" s="538"/>
      <c r="BZ30" s="538"/>
      <c r="CA30" s="538"/>
      <c r="CB30" s="538"/>
      <c r="CC30" s="538"/>
      <c r="CD30" s="538"/>
      <c r="CE30" s="538"/>
      <c r="CF30" s="538"/>
      <c r="CG30" s="538"/>
      <c r="CH30" s="538"/>
      <c r="CI30" s="538"/>
      <c r="CJ30" s="538"/>
      <c r="CK30" s="538"/>
      <c r="CL30" s="538"/>
      <c r="CM30" s="538"/>
      <c r="CN30" s="538"/>
      <c r="CO30" s="538"/>
      <c r="CP30" s="538"/>
      <c r="CQ30" s="538"/>
      <c r="CR30" s="538"/>
      <c r="CS30" s="538"/>
      <c r="CT30" s="538"/>
      <c r="CU30" s="538"/>
      <c r="CV30" s="538"/>
      <c r="CW30" s="538"/>
      <c r="CX30" s="538"/>
      <c r="CY30" s="538"/>
      <c r="CZ30" s="538"/>
      <c r="DA30" s="538"/>
      <c r="DB30" s="538"/>
      <c r="DC30" s="538"/>
      <c r="DD30" s="342"/>
      <c r="DE30" s="342"/>
      <c r="DF30" s="342"/>
      <c r="DG30" s="342"/>
      <c r="DH30" s="342"/>
      <c r="DI30" s="342"/>
      <c r="DJ30" s="342"/>
      <c r="DK30" s="342"/>
      <c r="DL30" s="342"/>
      <c r="DM30" s="342"/>
      <c r="DN30" s="342"/>
      <c r="DO30" s="342"/>
      <c r="DP30" s="332"/>
      <c r="DQ30" s="332"/>
      <c r="DR30" s="332"/>
      <c r="DS30" s="332"/>
      <c r="DT30" s="332"/>
      <c r="DU30" s="332"/>
      <c r="DV30" s="332"/>
      <c r="DW30" s="332"/>
    </row>
    <row r="31" spans="1:127" x14ac:dyDescent="0.25">
      <c r="A31" s="140">
        <v>21</v>
      </c>
      <c r="B31" s="793" t="s">
        <v>68</v>
      </c>
      <c r="C31" s="794"/>
      <c r="D31" s="795"/>
      <c r="E31" s="343">
        <v>0.25</v>
      </c>
      <c r="F31" s="344">
        <v>0.75</v>
      </c>
      <c r="G31" s="535"/>
      <c r="H31" s="536"/>
      <c r="I31" s="537"/>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c r="BK31" s="538"/>
      <c r="BL31" s="538"/>
      <c r="BM31" s="538"/>
      <c r="BN31" s="538"/>
      <c r="BO31" s="538"/>
      <c r="BP31" s="538"/>
      <c r="BQ31" s="538"/>
      <c r="BR31" s="538"/>
      <c r="BS31" s="538"/>
      <c r="BT31" s="538"/>
      <c r="BU31" s="538"/>
      <c r="BV31" s="538"/>
      <c r="BW31" s="538"/>
      <c r="BX31" s="538"/>
      <c r="BY31" s="538"/>
      <c r="BZ31" s="538"/>
      <c r="CA31" s="538"/>
      <c r="CB31" s="538"/>
      <c r="CC31" s="538"/>
      <c r="CD31" s="538"/>
      <c r="CE31" s="538"/>
      <c r="CF31" s="538"/>
      <c r="CG31" s="538"/>
      <c r="CH31" s="538"/>
      <c r="CI31" s="538"/>
      <c r="CJ31" s="538"/>
      <c r="CK31" s="538"/>
      <c r="CL31" s="538"/>
      <c r="CM31" s="538"/>
      <c r="CN31" s="538"/>
      <c r="CO31" s="538"/>
      <c r="CP31" s="538"/>
      <c r="CQ31" s="538"/>
      <c r="CR31" s="538"/>
      <c r="CS31" s="538"/>
      <c r="CT31" s="538"/>
      <c r="CU31" s="538"/>
      <c r="CV31" s="538"/>
      <c r="CW31" s="538"/>
      <c r="CX31" s="538"/>
      <c r="CY31" s="538"/>
      <c r="CZ31" s="538"/>
      <c r="DA31" s="538"/>
      <c r="DB31" s="538"/>
      <c r="DC31" s="538"/>
      <c r="DD31" s="342"/>
      <c r="DE31" s="342"/>
      <c r="DF31" s="342"/>
      <c r="DG31" s="342"/>
      <c r="DH31" s="342"/>
      <c r="DI31" s="342"/>
      <c r="DJ31" s="342"/>
      <c r="DK31" s="342"/>
      <c r="DL31" s="342"/>
      <c r="DM31" s="342"/>
      <c r="DN31" s="342"/>
      <c r="DO31" s="342"/>
      <c r="DP31" s="332"/>
      <c r="DQ31" s="332"/>
      <c r="DR31" s="332"/>
      <c r="DS31" s="332"/>
      <c r="DT31" s="332"/>
      <c r="DU31" s="332"/>
      <c r="DV31" s="332"/>
      <c r="DW31" s="332"/>
    </row>
    <row r="32" spans="1:127" x14ac:dyDescent="0.25">
      <c r="A32" s="140">
        <v>22</v>
      </c>
      <c r="B32" s="793" t="s">
        <v>69</v>
      </c>
      <c r="C32" s="794"/>
      <c r="D32" s="795"/>
      <c r="E32" s="343">
        <v>0.25</v>
      </c>
      <c r="F32" s="344">
        <v>0.75</v>
      </c>
      <c r="G32" s="535"/>
      <c r="H32" s="536"/>
      <c r="I32" s="537"/>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c r="BK32" s="538"/>
      <c r="BL32" s="538"/>
      <c r="BM32" s="538"/>
      <c r="BN32" s="538"/>
      <c r="BO32" s="538"/>
      <c r="BP32" s="538"/>
      <c r="BQ32" s="538"/>
      <c r="BR32" s="538"/>
      <c r="BS32" s="538"/>
      <c r="BT32" s="538"/>
      <c r="BU32" s="538"/>
      <c r="BV32" s="538"/>
      <c r="BW32" s="538"/>
      <c r="BX32" s="538"/>
      <c r="BY32" s="538"/>
      <c r="BZ32" s="538"/>
      <c r="CA32" s="538"/>
      <c r="CB32" s="538"/>
      <c r="CC32" s="538"/>
      <c r="CD32" s="538"/>
      <c r="CE32" s="538"/>
      <c r="CF32" s="538"/>
      <c r="CG32" s="538"/>
      <c r="CH32" s="538"/>
      <c r="CI32" s="538"/>
      <c r="CJ32" s="538"/>
      <c r="CK32" s="538"/>
      <c r="CL32" s="538"/>
      <c r="CM32" s="538"/>
      <c r="CN32" s="538"/>
      <c r="CO32" s="538"/>
      <c r="CP32" s="538"/>
      <c r="CQ32" s="538"/>
      <c r="CR32" s="538"/>
      <c r="CS32" s="538"/>
      <c r="CT32" s="538"/>
      <c r="CU32" s="538"/>
      <c r="CV32" s="538"/>
      <c r="CW32" s="538"/>
      <c r="CX32" s="538"/>
      <c r="CY32" s="538"/>
      <c r="CZ32" s="538"/>
      <c r="DA32" s="538"/>
      <c r="DB32" s="538"/>
      <c r="DC32" s="538"/>
      <c r="DD32" s="342"/>
      <c r="DE32" s="342"/>
      <c r="DF32" s="342"/>
      <c r="DG32" s="342"/>
      <c r="DH32" s="342"/>
      <c r="DI32" s="342"/>
      <c r="DJ32" s="342"/>
      <c r="DK32" s="342"/>
      <c r="DL32" s="342"/>
      <c r="DM32" s="342"/>
      <c r="DN32" s="342"/>
      <c r="DO32" s="342"/>
      <c r="DP32" s="332"/>
      <c r="DQ32" s="332"/>
      <c r="DR32" s="332"/>
      <c r="DS32" s="332"/>
      <c r="DT32" s="332"/>
      <c r="DU32" s="332"/>
      <c r="DV32" s="332"/>
      <c r="DW32" s="332"/>
    </row>
    <row r="33" spans="1:127" x14ac:dyDescent="0.25">
      <c r="A33" s="140">
        <v>23</v>
      </c>
      <c r="B33" s="793" t="s">
        <v>70</v>
      </c>
      <c r="C33" s="794"/>
      <c r="D33" s="795"/>
      <c r="E33" s="343"/>
      <c r="F33" s="344"/>
      <c r="G33" s="535"/>
      <c r="H33" s="536"/>
      <c r="I33" s="537"/>
      <c r="J33" s="538"/>
      <c r="K33" s="538"/>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8"/>
      <c r="AK33" s="538"/>
      <c r="AL33" s="538"/>
      <c r="AM33" s="538"/>
      <c r="AN33" s="538"/>
      <c r="AO33" s="538"/>
      <c r="AP33" s="538"/>
      <c r="AQ33" s="538"/>
      <c r="AR33" s="538"/>
      <c r="AS33" s="538"/>
      <c r="AT33" s="538"/>
      <c r="AU33" s="538"/>
      <c r="AV33" s="538"/>
      <c r="AW33" s="538"/>
      <c r="AX33" s="538"/>
      <c r="AY33" s="538"/>
      <c r="AZ33" s="538"/>
      <c r="BA33" s="538"/>
      <c r="BB33" s="538"/>
      <c r="BC33" s="538"/>
      <c r="BD33" s="538"/>
      <c r="BE33" s="538"/>
      <c r="BF33" s="538"/>
      <c r="BG33" s="538"/>
      <c r="BH33" s="538"/>
      <c r="BI33" s="538"/>
      <c r="BJ33" s="538"/>
      <c r="BK33" s="538"/>
      <c r="BL33" s="538"/>
      <c r="BM33" s="538"/>
      <c r="BN33" s="538"/>
      <c r="BO33" s="538"/>
      <c r="BP33" s="538"/>
      <c r="BQ33" s="538"/>
      <c r="BR33" s="538"/>
      <c r="BS33" s="538"/>
      <c r="BT33" s="538"/>
      <c r="BU33" s="538"/>
      <c r="BV33" s="538"/>
      <c r="BW33" s="538"/>
      <c r="BX33" s="538"/>
      <c r="BY33" s="538"/>
      <c r="BZ33" s="538"/>
      <c r="CA33" s="538"/>
      <c r="CB33" s="538"/>
      <c r="CC33" s="538"/>
      <c r="CD33" s="538"/>
      <c r="CE33" s="538"/>
      <c r="CF33" s="538"/>
      <c r="CG33" s="538"/>
      <c r="CH33" s="538"/>
      <c r="CI33" s="538"/>
      <c r="CJ33" s="538"/>
      <c r="CK33" s="538"/>
      <c r="CL33" s="538"/>
      <c r="CM33" s="538"/>
      <c r="CN33" s="538"/>
      <c r="CO33" s="538"/>
      <c r="CP33" s="538"/>
      <c r="CQ33" s="538"/>
      <c r="CR33" s="538"/>
      <c r="CS33" s="538"/>
      <c r="CT33" s="538"/>
      <c r="CU33" s="538"/>
      <c r="CV33" s="538"/>
      <c r="CW33" s="538"/>
      <c r="CX33" s="538"/>
      <c r="CY33" s="538"/>
      <c r="CZ33" s="538"/>
      <c r="DA33" s="538"/>
      <c r="DB33" s="538"/>
      <c r="DC33" s="538"/>
      <c r="DD33" s="342"/>
      <c r="DE33" s="342"/>
      <c r="DF33" s="342"/>
      <c r="DG33" s="342"/>
      <c r="DH33" s="342"/>
      <c r="DI33" s="342"/>
      <c r="DJ33" s="342"/>
      <c r="DK33" s="342"/>
      <c r="DL33" s="342"/>
      <c r="DM33" s="342"/>
      <c r="DN33" s="342"/>
      <c r="DO33" s="342"/>
      <c r="DP33" s="332"/>
      <c r="DQ33" s="332"/>
      <c r="DR33" s="332"/>
      <c r="DS33" s="332"/>
      <c r="DT33" s="332"/>
      <c r="DU33" s="332"/>
      <c r="DV33" s="332"/>
      <c r="DW33" s="332"/>
    </row>
    <row r="34" spans="1:127" x14ac:dyDescent="0.25">
      <c r="A34" s="141">
        <v>24</v>
      </c>
      <c r="B34" s="818" t="s">
        <v>71</v>
      </c>
      <c r="C34" s="819"/>
      <c r="D34" s="820"/>
      <c r="E34" s="345"/>
      <c r="F34" s="346"/>
      <c r="G34" s="539"/>
      <c r="H34" s="540"/>
      <c r="I34" s="537"/>
      <c r="J34" s="538"/>
      <c r="K34" s="538"/>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538"/>
      <c r="AN34" s="538"/>
      <c r="AO34" s="538"/>
      <c r="AP34" s="538"/>
      <c r="AQ34" s="538"/>
      <c r="AR34" s="538"/>
      <c r="AS34" s="538"/>
      <c r="AT34" s="538"/>
      <c r="AU34" s="538"/>
      <c r="AV34" s="538"/>
      <c r="AW34" s="538"/>
      <c r="AX34" s="538"/>
      <c r="AY34" s="538"/>
      <c r="AZ34" s="538"/>
      <c r="BA34" s="538"/>
      <c r="BB34" s="538"/>
      <c r="BC34" s="538"/>
      <c r="BD34" s="538"/>
      <c r="BE34" s="538"/>
      <c r="BF34" s="538"/>
      <c r="BG34" s="538"/>
      <c r="BH34" s="538"/>
      <c r="BI34" s="538"/>
      <c r="BJ34" s="538"/>
      <c r="BK34" s="538"/>
      <c r="BL34" s="538"/>
      <c r="BM34" s="538"/>
      <c r="BN34" s="538"/>
      <c r="BO34" s="538"/>
      <c r="BP34" s="538"/>
      <c r="BQ34" s="538"/>
      <c r="BR34" s="538"/>
      <c r="BS34" s="538"/>
      <c r="BT34" s="538"/>
      <c r="BU34" s="538"/>
      <c r="BV34" s="538"/>
      <c r="BW34" s="538"/>
      <c r="BX34" s="538"/>
      <c r="BY34" s="538"/>
      <c r="BZ34" s="538"/>
      <c r="CA34" s="538"/>
      <c r="CB34" s="538"/>
      <c r="CC34" s="538"/>
      <c r="CD34" s="538"/>
      <c r="CE34" s="538"/>
      <c r="CF34" s="538"/>
      <c r="CG34" s="538"/>
      <c r="CH34" s="538"/>
      <c r="CI34" s="538"/>
      <c r="CJ34" s="538"/>
      <c r="CK34" s="538"/>
      <c r="CL34" s="538"/>
      <c r="CM34" s="538"/>
      <c r="CN34" s="538"/>
      <c r="CO34" s="538"/>
      <c r="CP34" s="538"/>
      <c r="CQ34" s="538"/>
      <c r="CR34" s="538"/>
      <c r="CS34" s="538"/>
      <c r="CT34" s="538"/>
      <c r="CU34" s="538"/>
      <c r="CV34" s="538"/>
      <c r="CW34" s="538"/>
      <c r="CX34" s="538"/>
      <c r="CY34" s="538"/>
      <c r="CZ34" s="538"/>
      <c r="DA34" s="538"/>
      <c r="DB34" s="538"/>
      <c r="DC34" s="538"/>
      <c r="DD34" s="342"/>
      <c r="DE34" s="342"/>
      <c r="DF34" s="342"/>
      <c r="DG34" s="342"/>
      <c r="DH34" s="342"/>
      <c r="DI34" s="342"/>
      <c r="DJ34" s="342"/>
      <c r="DK34" s="342"/>
      <c r="DL34" s="342"/>
      <c r="DM34" s="342"/>
      <c r="DN34" s="342"/>
      <c r="DO34" s="342"/>
      <c r="DP34" s="332"/>
      <c r="DQ34" s="332"/>
      <c r="DR34" s="332"/>
      <c r="DS34" s="332"/>
      <c r="DT34" s="332"/>
      <c r="DU34" s="332"/>
      <c r="DV34" s="332"/>
      <c r="DW34" s="332"/>
    </row>
    <row r="40" spans="1:127" hidden="1" x14ac:dyDescent="0.25">
      <c r="D40">
        <v>1</v>
      </c>
      <c r="E40" s="227" t="str">
        <f>G6&amp;": "&amp;G8</f>
        <v xml:space="preserve">Site 1: </v>
      </c>
      <c r="F40" s="228">
        <f>IF(E40="", 0, 1)</f>
        <v>1</v>
      </c>
      <c r="G40" s="227" t="str">
        <f>G6&amp;": "&amp;G8</f>
        <v xml:space="preserve">Site 1: </v>
      </c>
      <c r="H40" s="228">
        <f>IF(G40="", 0, 1)</f>
        <v>1</v>
      </c>
      <c r="J40" s="775"/>
      <c r="K40" s="775"/>
      <c r="L40" s="775"/>
      <c r="M40" s="775"/>
      <c r="N40" s="775"/>
      <c r="O40" s="775"/>
      <c r="P40" s="775"/>
      <c r="Q40" s="775"/>
      <c r="R40" s="775"/>
      <c r="S40" s="775"/>
      <c r="T40" s="117"/>
      <c r="V40" s="117"/>
      <c r="X40" s="117"/>
      <c r="Z40" s="117"/>
      <c r="AB40" s="117"/>
      <c r="AD40" s="117"/>
      <c r="AF40" s="117"/>
      <c r="AH40" s="117"/>
      <c r="AJ40" s="117"/>
      <c r="AL40" s="117"/>
      <c r="AN40" s="117"/>
      <c r="AP40" s="117"/>
      <c r="AR40" s="117"/>
      <c r="AT40" s="117"/>
      <c r="AV40" s="117"/>
      <c r="AX40" s="117"/>
      <c r="AZ40" s="117"/>
      <c r="BB40" s="117"/>
      <c r="BD40" s="117"/>
      <c r="BF40" s="117"/>
      <c r="BH40" s="117"/>
      <c r="BJ40" s="117"/>
      <c r="BL40" s="117"/>
      <c r="BN40" s="117"/>
      <c r="BP40" s="117"/>
      <c r="BR40" s="117"/>
      <c r="BT40" s="117"/>
      <c r="BV40" s="117"/>
      <c r="BX40" s="117"/>
      <c r="BZ40" s="117"/>
      <c r="CB40" s="117"/>
      <c r="CD40" s="117"/>
      <c r="CF40" s="117"/>
      <c r="CH40" s="117"/>
      <c r="CJ40" s="117"/>
      <c r="CL40" s="117"/>
      <c r="CN40" s="117"/>
      <c r="CP40" s="117"/>
      <c r="CR40" s="117"/>
      <c r="CT40" s="117"/>
      <c r="CV40" s="117"/>
      <c r="CX40" s="117"/>
      <c r="CZ40" s="117"/>
      <c r="DB40" s="117"/>
    </row>
    <row r="41" spans="1:127" hidden="1" x14ac:dyDescent="0.25">
      <c r="D41">
        <v>2</v>
      </c>
      <c r="E41" s="229" t="str">
        <f>IF($J$4="Y", $J$6&amp;": "&amp;$J$8, "")</f>
        <v/>
      </c>
      <c r="F41" s="228">
        <f t="shared" ref="F41:F89" si="184">IF(E41="", 0, 1)</f>
        <v>0</v>
      </c>
      <c r="G41" s="229" t="str">
        <f>IF($J$4="Y", $J$6&amp;": "&amp;$J$8, "")</f>
        <v/>
      </c>
      <c r="H41" s="228">
        <f t="shared" ref="H41:H89" si="185">IF(G41="", 0, 1)</f>
        <v>0</v>
      </c>
    </row>
    <row r="42" spans="1:127" hidden="1" x14ac:dyDescent="0.25">
      <c r="D42">
        <v>3</v>
      </c>
      <c r="E42" s="229" t="str">
        <f>IF($L$4="Y", $L$6&amp;": "&amp;$L$8, "")</f>
        <v/>
      </c>
      <c r="F42" s="228">
        <f t="shared" si="184"/>
        <v>0</v>
      </c>
      <c r="G42" s="229" t="str">
        <f>IF($L$4="Y", $L$6&amp;": "&amp;$L$8, "")</f>
        <v/>
      </c>
      <c r="H42" s="228">
        <f t="shared" si="185"/>
        <v>0</v>
      </c>
    </row>
    <row r="43" spans="1:127" hidden="1" x14ac:dyDescent="0.25">
      <c r="D43">
        <v>4</v>
      </c>
      <c r="E43" s="229" t="str">
        <f>IF($N$4="Y", $N$6&amp;": "&amp;$N$8,"")</f>
        <v/>
      </c>
      <c r="F43" s="228">
        <f t="shared" si="184"/>
        <v>0</v>
      </c>
      <c r="G43" s="229" t="str">
        <f>IF($N$4="Y", $N$6&amp;": "&amp;$N$8,"")</f>
        <v/>
      </c>
      <c r="H43" s="228">
        <f t="shared" si="185"/>
        <v>0</v>
      </c>
    </row>
    <row r="44" spans="1:127" hidden="1" x14ac:dyDescent="0.25">
      <c r="D44">
        <v>5</v>
      </c>
      <c r="E44" s="229" t="str">
        <f>IF($P$4="Y", $P$6&amp;": "&amp;$P$8, "")</f>
        <v/>
      </c>
      <c r="F44" s="228">
        <f t="shared" si="184"/>
        <v>0</v>
      </c>
      <c r="G44" s="229" t="str">
        <f>IF($P$4="Y", $P$6&amp;": "&amp;$P$8, "")</f>
        <v/>
      </c>
      <c r="H44" s="228">
        <f t="shared" si="185"/>
        <v>0</v>
      </c>
    </row>
    <row r="45" spans="1:127" hidden="1" x14ac:dyDescent="0.25">
      <c r="D45">
        <v>6</v>
      </c>
      <c r="E45" s="229" t="str">
        <f>IF($R$4="Y", $R$6&amp;": "&amp;$R$8, "")</f>
        <v/>
      </c>
      <c r="F45" s="228">
        <f t="shared" si="184"/>
        <v>0</v>
      </c>
      <c r="G45" s="229" t="str">
        <f>IF($R$4="Y", $R$6&amp;": "&amp;$R$8, "")</f>
        <v/>
      </c>
      <c r="H45" s="228">
        <f t="shared" si="185"/>
        <v>0</v>
      </c>
    </row>
    <row r="46" spans="1:127" hidden="1" x14ac:dyDescent="0.25">
      <c r="D46">
        <v>7</v>
      </c>
      <c r="E46" s="229" t="str">
        <f>IF($T$4="Y", $T$6&amp;": "&amp;$T$8, "")</f>
        <v/>
      </c>
      <c r="F46" s="228">
        <f t="shared" si="184"/>
        <v>0</v>
      </c>
      <c r="G46" s="229" t="str">
        <f>IF($T$4="Y", $T$6&amp;": "&amp;$T$8, "")</f>
        <v/>
      </c>
      <c r="H46" s="228">
        <f t="shared" si="185"/>
        <v>0</v>
      </c>
    </row>
    <row r="47" spans="1:127" hidden="1" x14ac:dyDescent="0.25">
      <c r="D47">
        <v>8</v>
      </c>
      <c r="E47" s="229" t="str">
        <f>IF($V$4="Y", $V$6&amp;": "&amp;$V$8, "")</f>
        <v/>
      </c>
      <c r="F47" s="228">
        <f t="shared" si="184"/>
        <v>0</v>
      </c>
      <c r="G47" s="229" t="str">
        <f>IF($V$4="Y", $V$6&amp;": "&amp;$V$8, "")</f>
        <v/>
      </c>
      <c r="H47" s="228">
        <f t="shared" si="185"/>
        <v>0</v>
      </c>
    </row>
    <row r="48" spans="1:127" hidden="1" x14ac:dyDescent="0.25">
      <c r="D48">
        <v>9</v>
      </c>
      <c r="E48" s="229" t="str">
        <f>IF($X$4="Y", $X$6&amp;": "&amp;$X$8, "")</f>
        <v/>
      </c>
      <c r="F48" s="228">
        <f t="shared" si="184"/>
        <v>0</v>
      </c>
      <c r="G48" s="229" t="str">
        <f>IF($X$4="Y", $X$6&amp;": "&amp;$X$8, "")</f>
        <v/>
      </c>
      <c r="H48" s="228">
        <f t="shared" si="185"/>
        <v>0</v>
      </c>
    </row>
    <row r="49" spans="4:8" hidden="1" x14ac:dyDescent="0.25">
      <c r="D49">
        <v>10</v>
      </c>
      <c r="E49" s="229" t="str">
        <f>IF($Z$4="Y", $Z$6&amp;": "&amp;$Z$8, "")</f>
        <v/>
      </c>
      <c r="F49" s="228">
        <f t="shared" si="184"/>
        <v>0</v>
      </c>
      <c r="G49" s="229" t="str">
        <f>IF($Z$4="Y", $Z$6&amp;": "&amp;$Z$8, "")</f>
        <v/>
      </c>
      <c r="H49" s="228">
        <f t="shared" si="185"/>
        <v>0</v>
      </c>
    </row>
    <row r="50" spans="4:8" hidden="1" x14ac:dyDescent="0.25">
      <c r="D50">
        <v>11</v>
      </c>
      <c r="E50" s="229" t="str">
        <f>IF($AB$4="Y", $AB$6&amp;": "&amp;$AB$8, "")</f>
        <v/>
      </c>
      <c r="F50" s="228">
        <f t="shared" si="184"/>
        <v>0</v>
      </c>
      <c r="G50" s="229" t="str">
        <f>IF($AB$4="Y", $AB$6&amp;": "&amp;$AB$8, "")</f>
        <v/>
      </c>
      <c r="H50" s="228">
        <f t="shared" si="185"/>
        <v>0</v>
      </c>
    </row>
    <row r="51" spans="4:8" hidden="1" x14ac:dyDescent="0.25">
      <c r="D51">
        <v>12</v>
      </c>
      <c r="E51" s="229" t="str">
        <f>IF($AD$4="Y", $AD$6&amp;": "&amp;$AD$8, "")</f>
        <v/>
      </c>
      <c r="F51" s="228">
        <f t="shared" si="184"/>
        <v>0</v>
      </c>
      <c r="G51" s="229" t="str">
        <f>IF($AD$4="Y", $AD$6&amp;": "&amp;$AD$8, "")</f>
        <v/>
      </c>
      <c r="H51" s="228">
        <f t="shared" si="185"/>
        <v>0</v>
      </c>
    </row>
    <row r="52" spans="4:8" hidden="1" x14ac:dyDescent="0.25">
      <c r="D52">
        <v>13</v>
      </c>
      <c r="E52" s="229" t="str">
        <f>IF($AF$4="Y", $AF$6&amp;": "&amp;$AF$8, "")</f>
        <v/>
      </c>
      <c r="F52" s="228">
        <f t="shared" si="184"/>
        <v>0</v>
      </c>
      <c r="G52" s="229" t="str">
        <f>IF($AF$4="Y", $AF$6&amp;": "&amp;$AF$8, "")</f>
        <v/>
      </c>
      <c r="H52" s="228">
        <f t="shared" si="185"/>
        <v>0</v>
      </c>
    </row>
    <row r="53" spans="4:8" hidden="1" x14ac:dyDescent="0.25">
      <c r="D53">
        <v>14</v>
      </c>
      <c r="E53" s="229" t="str">
        <f>IF($AH$4="Y", $AH$6&amp;": "&amp;$AH$8, "")</f>
        <v/>
      </c>
      <c r="F53" s="228">
        <f t="shared" si="184"/>
        <v>0</v>
      </c>
      <c r="G53" s="229" t="str">
        <f>IF($AH$4="Y", $AH$6&amp;": "&amp;$AH$8, "")</f>
        <v/>
      </c>
      <c r="H53" s="228">
        <f t="shared" si="185"/>
        <v>0</v>
      </c>
    </row>
    <row r="54" spans="4:8" hidden="1" x14ac:dyDescent="0.25">
      <c r="D54">
        <v>15</v>
      </c>
      <c r="E54" s="229" t="str">
        <f>IF($AJ$4="Y", $AJ$6&amp;": "&amp;$AJ$8, "")</f>
        <v/>
      </c>
      <c r="F54" s="228">
        <f t="shared" si="184"/>
        <v>0</v>
      </c>
      <c r="G54" s="229" t="str">
        <f>IF($AJ$4="Y", $AJ$6&amp;": "&amp;$AJ$8, "")</f>
        <v/>
      </c>
      <c r="H54" s="228">
        <f t="shared" si="185"/>
        <v>0</v>
      </c>
    </row>
    <row r="55" spans="4:8" hidden="1" x14ac:dyDescent="0.25">
      <c r="D55">
        <v>16</v>
      </c>
      <c r="E55" s="229" t="str">
        <f>IF($AL$4="Y", $AL$6&amp;": "&amp;$AL$8, "")</f>
        <v/>
      </c>
      <c r="F55" s="228">
        <f t="shared" si="184"/>
        <v>0</v>
      </c>
      <c r="G55" s="229" t="str">
        <f>IF($AL$4="Y", $AL$6&amp;": "&amp;$AL$8, "")</f>
        <v/>
      </c>
      <c r="H55" s="228">
        <f t="shared" si="185"/>
        <v>0</v>
      </c>
    </row>
    <row r="56" spans="4:8" hidden="1" x14ac:dyDescent="0.25">
      <c r="D56">
        <v>17</v>
      </c>
      <c r="E56" s="229" t="str">
        <f>IF($AN$4="Y", $AN$6&amp;": "&amp;$AN$8, "")</f>
        <v/>
      </c>
      <c r="F56" s="228">
        <f t="shared" si="184"/>
        <v>0</v>
      </c>
      <c r="G56" s="229" t="str">
        <f>IF($AN$4="Y", $AN$6&amp;": "&amp;$AN$8, "")</f>
        <v/>
      </c>
      <c r="H56" s="228">
        <f t="shared" si="185"/>
        <v>0</v>
      </c>
    </row>
    <row r="57" spans="4:8" hidden="1" x14ac:dyDescent="0.25">
      <c r="D57">
        <v>18</v>
      </c>
      <c r="E57" s="229" t="str">
        <f>IF($AP$4="Y", $AP$6&amp;": "&amp;$AP$8, "")</f>
        <v/>
      </c>
      <c r="F57" s="228">
        <f t="shared" si="184"/>
        <v>0</v>
      </c>
      <c r="G57" s="229" t="str">
        <f>IF($AP$4="Y", $AP$6&amp;": "&amp;$AP$8, "")</f>
        <v/>
      </c>
      <c r="H57" s="228">
        <f t="shared" si="185"/>
        <v>0</v>
      </c>
    </row>
    <row r="58" spans="4:8" hidden="1" x14ac:dyDescent="0.25">
      <c r="D58">
        <v>19</v>
      </c>
      <c r="E58" s="229" t="str">
        <f>IF($AR$4="Y", $AR$6&amp;": "&amp;$AR$8, "")</f>
        <v/>
      </c>
      <c r="F58" s="228">
        <f t="shared" si="184"/>
        <v>0</v>
      </c>
      <c r="G58" s="229" t="str">
        <f>IF($AR$4="Y", $AR$6&amp;": "&amp;$AR$8, "")</f>
        <v/>
      </c>
      <c r="H58" s="228">
        <f t="shared" si="185"/>
        <v>0</v>
      </c>
    </row>
    <row r="59" spans="4:8" hidden="1" x14ac:dyDescent="0.25">
      <c r="D59">
        <v>20</v>
      </c>
      <c r="E59" s="229" t="str">
        <f>IF($AT$4="Y", $AT$6&amp;": "&amp;$AT$8, "")</f>
        <v/>
      </c>
      <c r="F59" s="228">
        <f t="shared" si="184"/>
        <v>0</v>
      </c>
      <c r="G59" s="229" t="str">
        <f>IF($AT$4="Y", $AT$6&amp;": "&amp;$AT$8, "")</f>
        <v/>
      </c>
      <c r="H59" s="228">
        <f t="shared" si="185"/>
        <v>0</v>
      </c>
    </row>
    <row r="60" spans="4:8" hidden="1" x14ac:dyDescent="0.25">
      <c r="D60">
        <v>21</v>
      </c>
      <c r="E60" s="229" t="str">
        <f>IF($AV$4="Y", $AV$6&amp;": "&amp;$AV$8, "")</f>
        <v/>
      </c>
      <c r="F60" s="228">
        <f t="shared" si="184"/>
        <v>0</v>
      </c>
      <c r="G60" s="229" t="str">
        <f>IF($AV$4="Y", $AV$6&amp;": "&amp;$AV$8, "")</f>
        <v/>
      </c>
      <c r="H60" s="228">
        <f t="shared" si="185"/>
        <v>0</v>
      </c>
    </row>
    <row r="61" spans="4:8" hidden="1" x14ac:dyDescent="0.25">
      <c r="D61">
        <v>22</v>
      </c>
      <c r="E61" s="229" t="str">
        <f>IF($AX$4="Y", $AX$6&amp;": "&amp;$AX$8, "")</f>
        <v/>
      </c>
      <c r="F61" s="228">
        <f t="shared" si="184"/>
        <v>0</v>
      </c>
      <c r="G61" s="229" t="str">
        <f>IF($AX$4="Y", $AX$6&amp;": "&amp;$AX$8, "")</f>
        <v/>
      </c>
      <c r="H61" s="228">
        <f t="shared" si="185"/>
        <v>0</v>
      </c>
    </row>
    <row r="62" spans="4:8" hidden="1" x14ac:dyDescent="0.25">
      <c r="D62">
        <v>23</v>
      </c>
      <c r="E62" s="229" t="str">
        <f>IF($AZ$4="Y", $AZ$6&amp;": "&amp;$AZ$8, "")</f>
        <v/>
      </c>
      <c r="F62" s="228">
        <f t="shared" si="184"/>
        <v>0</v>
      </c>
      <c r="G62" s="229" t="str">
        <f>IF($AZ$4="Y", $AZ$6&amp;": "&amp;$AZ$8, "")</f>
        <v/>
      </c>
      <c r="H62" s="228">
        <f t="shared" si="185"/>
        <v>0</v>
      </c>
    </row>
    <row r="63" spans="4:8" hidden="1" x14ac:dyDescent="0.25">
      <c r="D63">
        <v>24</v>
      </c>
      <c r="E63" s="229" t="str">
        <f>IF($BB$4="Y", $BB$6&amp;": "&amp;$BB$8, "")</f>
        <v/>
      </c>
      <c r="F63" s="228">
        <f t="shared" si="184"/>
        <v>0</v>
      </c>
      <c r="G63" s="229" t="str">
        <f>IF($BB$4="Y", $BB$6&amp;": "&amp;$BB$8, "")</f>
        <v/>
      </c>
      <c r="H63" s="228">
        <f t="shared" si="185"/>
        <v>0</v>
      </c>
    </row>
    <row r="64" spans="4:8" hidden="1" x14ac:dyDescent="0.25">
      <c r="D64">
        <v>25</v>
      </c>
      <c r="E64" s="229" t="str">
        <f>IF($BD$4="Y", $BD$6&amp;": "&amp;$BD$8, "")</f>
        <v/>
      </c>
      <c r="F64" s="228">
        <f t="shared" si="184"/>
        <v>0</v>
      </c>
      <c r="G64" s="229" t="str">
        <f>IF($BD$4="Y", $BD$6&amp;": "&amp;$BD$8, "")</f>
        <v/>
      </c>
      <c r="H64" s="228">
        <f t="shared" si="185"/>
        <v>0</v>
      </c>
    </row>
    <row r="65" spans="4:8" hidden="1" x14ac:dyDescent="0.25">
      <c r="D65">
        <v>26</v>
      </c>
      <c r="E65" s="229" t="str">
        <f>IF($BF$4="Y", $BF$6&amp;": "&amp;$BF$8, "")</f>
        <v/>
      </c>
      <c r="F65" s="228">
        <f t="shared" si="184"/>
        <v>0</v>
      </c>
      <c r="G65" s="229" t="str">
        <f>IF($BF$4="Y", $BF$6&amp;": "&amp;$BF$8, "")</f>
        <v/>
      </c>
      <c r="H65" s="228">
        <f t="shared" si="185"/>
        <v>0</v>
      </c>
    </row>
    <row r="66" spans="4:8" hidden="1" x14ac:dyDescent="0.25">
      <c r="D66">
        <v>27</v>
      </c>
      <c r="E66" s="229" t="str">
        <f>IF($BH$4="Y", $BH$6&amp;": "&amp;$BH$8, "")</f>
        <v/>
      </c>
      <c r="F66" s="228">
        <f t="shared" si="184"/>
        <v>0</v>
      </c>
      <c r="G66" s="229" t="str">
        <f>IF($BH$4="Y", $BH$6&amp;": "&amp;$BH$8, "")</f>
        <v/>
      </c>
      <c r="H66" s="228">
        <f t="shared" si="185"/>
        <v>0</v>
      </c>
    </row>
    <row r="67" spans="4:8" hidden="1" x14ac:dyDescent="0.25">
      <c r="D67">
        <v>28</v>
      </c>
      <c r="E67" s="229" t="str">
        <f>IF($BJ$4="Y", $BJ$6&amp;": "&amp;$BJ$8, "")</f>
        <v/>
      </c>
      <c r="F67" s="228">
        <f t="shared" si="184"/>
        <v>0</v>
      </c>
      <c r="G67" s="229" t="str">
        <f>IF($BJ$4="Y", $BJ$6&amp;": "&amp;$BJ$8, "")</f>
        <v/>
      </c>
      <c r="H67" s="228">
        <f t="shared" si="185"/>
        <v>0</v>
      </c>
    </row>
    <row r="68" spans="4:8" hidden="1" x14ac:dyDescent="0.25">
      <c r="D68">
        <v>29</v>
      </c>
      <c r="E68" s="229" t="str">
        <f>IF($BL$4="Y", $BL$6&amp;": "&amp;$BL$8, "")</f>
        <v/>
      </c>
      <c r="F68" s="228">
        <f t="shared" si="184"/>
        <v>0</v>
      </c>
      <c r="G68" s="229" t="str">
        <f>IF($BL$4="Y", $BL$6&amp;": "&amp;$BL$8, "")</f>
        <v/>
      </c>
      <c r="H68" s="228">
        <f t="shared" si="185"/>
        <v>0</v>
      </c>
    </row>
    <row r="69" spans="4:8" hidden="1" x14ac:dyDescent="0.25">
      <c r="D69">
        <v>30</v>
      </c>
      <c r="E69" s="229" t="str">
        <f>IF($BN$4="Y", $BN$6&amp;": "&amp;$BN$8, "")</f>
        <v/>
      </c>
      <c r="F69" s="228">
        <f t="shared" si="184"/>
        <v>0</v>
      </c>
      <c r="G69" s="229" t="str">
        <f>IF($BN$4="Y", $BN$6&amp;": "&amp;$BN$8, "")</f>
        <v/>
      </c>
      <c r="H69" s="228">
        <f t="shared" si="185"/>
        <v>0</v>
      </c>
    </row>
    <row r="70" spans="4:8" hidden="1" x14ac:dyDescent="0.25">
      <c r="D70">
        <v>31</v>
      </c>
      <c r="E70" s="229" t="str">
        <f>IF($BP$4="Y", $BP$6&amp;": "&amp;$BP$8, "")</f>
        <v/>
      </c>
      <c r="F70" s="228">
        <f t="shared" si="184"/>
        <v>0</v>
      </c>
      <c r="G70" s="229" t="str">
        <f>IF($BP$4="Y", $BP$6&amp;": "&amp;$BP$8, "")</f>
        <v/>
      </c>
      <c r="H70" s="228">
        <f t="shared" si="185"/>
        <v>0</v>
      </c>
    </row>
    <row r="71" spans="4:8" hidden="1" x14ac:dyDescent="0.25">
      <c r="D71">
        <v>32</v>
      </c>
      <c r="E71" s="229" t="str">
        <f>IF($BR$4="Y", $BR$6&amp;": "&amp;$BR$8, "")</f>
        <v/>
      </c>
      <c r="F71" s="228">
        <f t="shared" si="184"/>
        <v>0</v>
      </c>
      <c r="G71" s="229" t="str">
        <f>IF($BR$4="Y", $BR$6&amp;": "&amp;$BR$8, "")</f>
        <v/>
      </c>
      <c r="H71" s="228">
        <f t="shared" si="185"/>
        <v>0</v>
      </c>
    </row>
    <row r="72" spans="4:8" hidden="1" x14ac:dyDescent="0.25">
      <c r="D72">
        <v>33</v>
      </c>
      <c r="E72" s="229" t="str">
        <f>IF($BT$4="Y", $BT$6&amp;": "&amp;$BT$8, "")</f>
        <v/>
      </c>
      <c r="F72" s="228">
        <f t="shared" si="184"/>
        <v>0</v>
      </c>
      <c r="G72" s="229" t="str">
        <f>IF($BT$4="Y", $BT$6&amp;": "&amp;$BT$8, "")</f>
        <v/>
      </c>
      <c r="H72" s="228">
        <f t="shared" si="185"/>
        <v>0</v>
      </c>
    </row>
    <row r="73" spans="4:8" hidden="1" x14ac:dyDescent="0.25">
      <c r="D73">
        <v>34</v>
      </c>
      <c r="E73" s="229" t="str">
        <f>IF($BV$4="Y", $BV$6&amp;": "&amp;$BV$8, "")</f>
        <v/>
      </c>
      <c r="F73" s="228">
        <f t="shared" si="184"/>
        <v>0</v>
      </c>
      <c r="G73" s="229" t="str">
        <f>IF($BV$4="Y", $BV$6&amp;": "&amp;$BV$8, "")</f>
        <v/>
      </c>
      <c r="H73" s="228">
        <f t="shared" si="185"/>
        <v>0</v>
      </c>
    </row>
    <row r="74" spans="4:8" hidden="1" x14ac:dyDescent="0.25">
      <c r="D74">
        <v>35</v>
      </c>
      <c r="E74" s="229" t="str">
        <f>IF($BX$4="Y", $BX$6&amp;": "&amp;$BX$8, "")</f>
        <v/>
      </c>
      <c r="F74" s="228">
        <f t="shared" si="184"/>
        <v>0</v>
      </c>
      <c r="G74" s="229" t="str">
        <f>IF($BX$4="Y", $BX$6&amp;": "&amp;$BX$8, "")</f>
        <v/>
      </c>
      <c r="H74" s="228">
        <f t="shared" si="185"/>
        <v>0</v>
      </c>
    </row>
    <row r="75" spans="4:8" hidden="1" x14ac:dyDescent="0.25">
      <c r="D75">
        <v>36</v>
      </c>
      <c r="E75" s="229" t="str">
        <f>IF($BZ$4="Y", $BZ$6&amp;": "&amp;$BZ$8, "")</f>
        <v/>
      </c>
      <c r="F75" s="228">
        <f t="shared" si="184"/>
        <v>0</v>
      </c>
      <c r="G75" s="229" t="str">
        <f>IF($BZ$4="Y", $BZ$6&amp;": "&amp;$BZ$8, "")</f>
        <v/>
      </c>
      <c r="H75" s="228">
        <f t="shared" si="185"/>
        <v>0</v>
      </c>
    </row>
    <row r="76" spans="4:8" hidden="1" x14ac:dyDescent="0.25">
      <c r="D76">
        <v>37</v>
      </c>
      <c r="E76" s="229" t="str">
        <f>IF($CB$4="Y", $CB$6&amp;": "&amp;$CB$8, "")</f>
        <v/>
      </c>
      <c r="F76" s="228">
        <f t="shared" si="184"/>
        <v>0</v>
      </c>
      <c r="G76" s="229" t="str">
        <f>IF($CB$4="Y", $CB$6&amp;": "&amp;$CB$8, "")</f>
        <v/>
      </c>
      <c r="H76" s="228">
        <f t="shared" si="185"/>
        <v>0</v>
      </c>
    </row>
    <row r="77" spans="4:8" hidden="1" x14ac:dyDescent="0.25">
      <c r="D77">
        <v>38</v>
      </c>
      <c r="E77" s="229" t="str">
        <f>IF($CD$4="Y", $CD$6&amp;": "&amp;$CD$8, "")</f>
        <v/>
      </c>
      <c r="F77" s="228">
        <f t="shared" si="184"/>
        <v>0</v>
      </c>
      <c r="G77" s="229" t="str">
        <f>IF($CD$4="Y", $CD$6&amp;": "&amp;$CD$8, "")</f>
        <v/>
      </c>
      <c r="H77" s="228">
        <f t="shared" si="185"/>
        <v>0</v>
      </c>
    </row>
    <row r="78" spans="4:8" hidden="1" x14ac:dyDescent="0.25">
      <c r="D78">
        <v>39</v>
      </c>
      <c r="E78" s="229" t="str">
        <f>IF($CF$4="Y", $CF$6&amp;": "&amp;$CF$8, "")</f>
        <v/>
      </c>
      <c r="F78" s="228">
        <f t="shared" si="184"/>
        <v>0</v>
      </c>
      <c r="G78" s="229" t="str">
        <f>IF($CF$4="Y", $CF$6&amp;": "&amp;$CF$8, "")</f>
        <v/>
      </c>
      <c r="H78" s="228">
        <f t="shared" si="185"/>
        <v>0</v>
      </c>
    </row>
    <row r="79" spans="4:8" hidden="1" x14ac:dyDescent="0.25">
      <c r="D79">
        <v>40</v>
      </c>
      <c r="E79" s="229" t="str">
        <f>IF($CH$4="Y", $CH$6&amp;": "&amp;$CH$8, "")</f>
        <v/>
      </c>
      <c r="F79" s="228">
        <f t="shared" si="184"/>
        <v>0</v>
      </c>
      <c r="G79" s="229" t="str">
        <f>IF($CH$4="Y", $CH$6&amp;": "&amp;$CH$8, "")</f>
        <v/>
      </c>
      <c r="H79" s="228">
        <f t="shared" si="185"/>
        <v>0</v>
      </c>
    </row>
    <row r="80" spans="4:8" hidden="1" x14ac:dyDescent="0.25">
      <c r="D80">
        <v>41</v>
      </c>
      <c r="E80" s="229" t="str">
        <f>IF($CJ$4="Y", $CJ$6&amp;": "&amp;$CJ$8, "")</f>
        <v/>
      </c>
      <c r="F80" s="228">
        <f t="shared" si="184"/>
        <v>0</v>
      </c>
      <c r="G80" s="229" t="str">
        <f>IF($CJ$4="Y", $CJ$6&amp;": "&amp;$CJ$8, "")</f>
        <v/>
      </c>
      <c r="H80" s="228">
        <f t="shared" si="185"/>
        <v>0</v>
      </c>
    </row>
    <row r="81" spans="4:8" hidden="1" x14ac:dyDescent="0.25">
      <c r="D81">
        <v>42</v>
      </c>
      <c r="E81" s="229" t="str">
        <f>IF($CL$4="Y", $CL$6&amp;": "&amp;$CL$8, "")</f>
        <v/>
      </c>
      <c r="F81" s="228">
        <f t="shared" si="184"/>
        <v>0</v>
      </c>
      <c r="G81" s="229" t="str">
        <f>IF($CL$4="Y", $CL$6&amp;": "&amp;$CL$8, "")</f>
        <v/>
      </c>
      <c r="H81" s="228">
        <f t="shared" si="185"/>
        <v>0</v>
      </c>
    </row>
    <row r="82" spans="4:8" hidden="1" x14ac:dyDescent="0.25">
      <c r="D82">
        <v>43</v>
      </c>
      <c r="E82" s="229" t="str">
        <f>IF($CN$4="Y", $CN$6&amp;": "&amp;$CN$8, "")</f>
        <v/>
      </c>
      <c r="F82" s="228">
        <f t="shared" si="184"/>
        <v>0</v>
      </c>
      <c r="G82" s="229" t="str">
        <f>IF($CN$4="Y", $CN$6&amp;": "&amp;$CN$8, "")</f>
        <v/>
      </c>
      <c r="H82" s="228">
        <f t="shared" si="185"/>
        <v>0</v>
      </c>
    </row>
    <row r="83" spans="4:8" hidden="1" x14ac:dyDescent="0.25">
      <c r="D83">
        <v>44</v>
      </c>
      <c r="E83" s="229" t="str">
        <f>IF($CP$4="Y", $CP$6&amp;": "&amp;$CP$8, "")</f>
        <v/>
      </c>
      <c r="F83" s="228">
        <f t="shared" si="184"/>
        <v>0</v>
      </c>
      <c r="G83" s="229" t="str">
        <f>IF($CP$4="Y", $CP$6&amp;": "&amp;$CP$8, "")</f>
        <v/>
      </c>
      <c r="H83" s="228">
        <f t="shared" si="185"/>
        <v>0</v>
      </c>
    </row>
    <row r="84" spans="4:8" hidden="1" x14ac:dyDescent="0.25">
      <c r="D84">
        <v>45</v>
      </c>
      <c r="E84" s="229" t="str">
        <f>IF($CR$4="Y", $CR$6&amp;": "&amp;$CR$8, "")</f>
        <v/>
      </c>
      <c r="F84" s="228">
        <f t="shared" si="184"/>
        <v>0</v>
      </c>
      <c r="G84" s="229" t="str">
        <f>IF($CR$4="Y", $CR$6&amp;": "&amp;$CR$8, "")</f>
        <v/>
      </c>
      <c r="H84" s="228">
        <f t="shared" si="185"/>
        <v>0</v>
      </c>
    </row>
    <row r="85" spans="4:8" hidden="1" x14ac:dyDescent="0.25">
      <c r="D85">
        <v>46</v>
      </c>
      <c r="E85" s="229" t="str">
        <f>IF($CT$4="Y", $CT$6&amp;": "&amp;$CT$8, "")</f>
        <v/>
      </c>
      <c r="F85" s="228">
        <f t="shared" si="184"/>
        <v>0</v>
      </c>
      <c r="G85" s="229" t="str">
        <f>IF($CT$4="Y", $CT$6&amp;": "&amp;$CT$8, "")</f>
        <v/>
      </c>
      <c r="H85" s="228">
        <f t="shared" si="185"/>
        <v>0</v>
      </c>
    </row>
    <row r="86" spans="4:8" hidden="1" x14ac:dyDescent="0.25">
      <c r="D86">
        <v>47</v>
      </c>
      <c r="E86" s="229" t="str">
        <f>IF($CV$4="Y", $CV$6&amp;": "&amp;$CV$8, "")</f>
        <v/>
      </c>
      <c r="F86" s="228">
        <f t="shared" si="184"/>
        <v>0</v>
      </c>
      <c r="G86" s="229" t="str">
        <f>IF($CV$4="Y", $CV$6&amp;": "&amp;$CV$8, "")</f>
        <v/>
      </c>
      <c r="H86" s="228">
        <f t="shared" si="185"/>
        <v>0</v>
      </c>
    </row>
    <row r="87" spans="4:8" hidden="1" x14ac:dyDescent="0.25">
      <c r="D87">
        <v>48</v>
      </c>
      <c r="E87" s="229" t="str">
        <f>IF($CX$4="Y", $CX$6&amp;": "&amp;$CX$8, "")</f>
        <v/>
      </c>
      <c r="F87" s="228">
        <f t="shared" si="184"/>
        <v>0</v>
      </c>
      <c r="G87" s="229" t="str">
        <f>IF($CX$4="Y", $CX$6&amp;": "&amp;$CX$8, "")</f>
        <v/>
      </c>
      <c r="H87" s="228">
        <f t="shared" si="185"/>
        <v>0</v>
      </c>
    </row>
    <row r="88" spans="4:8" hidden="1" x14ac:dyDescent="0.25">
      <c r="D88">
        <v>49</v>
      </c>
      <c r="E88" s="229" t="str">
        <f>IF($CZ$4="Y", $CZ$6&amp;": "&amp;$CZ$8, "")</f>
        <v/>
      </c>
      <c r="F88" s="228">
        <f t="shared" si="184"/>
        <v>0</v>
      </c>
      <c r="G88" s="229" t="str">
        <f>IF($CZ$4="Y", $CZ$6&amp;": "&amp;$CZ$8, "")</f>
        <v/>
      </c>
      <c r="H88" s="228">
        <f t="shared" si="185"/>
        <v>0</v>
      </c>
    </row>
    <row r="89" spans="4:8" hidden="1" x14ac:dyDescent="0.25">
      <c r="D89">
        <v>50</v>
      </c>
      <c r="E89" s="229" t="str">
        <f>IF($DB$4="Y", $DB$6&amp;": "&amp;$DB$8, "")</f>
        <v/>
      </c>
      <c r="F89" s="228">
        <f t="shared" si="184"/>
        <v>0</v>
      </c>
      <c r="G89" s="229" t="str">
        <f>IF($DB$4="Y", $DB$6&amp;": "&amp;$DB$8, "")</f>
        <v/>
      </c>
      <c r="H89" s="228">
        <f t="shared" si="185"/>
        <v>0</v>
      </c>
    </row>
    <row r="90" spans="4:8" x14ac:dyDescent="0.25">
      <c r="E90" s="226"/>
      <c r="G90" s="226"/>
    </row>
    <row r="91" spans="4:8" x14ac:dyDescent="0.25">
      <c r="E91" s="226"/>
      <c r="G91" s="226"/>
    </row>
    <row r="92" spans="4:8" x14ac:dyDescent="0.25">
      <c r="E92" s="226"/>
      <c r="G92" s="226"/>
    </row>
    <row r="93" spans="4:8" x14ac:dyDescent="0.25">
      <c r="E93" s="226"/>
      <c r="G93" s="226"/>
    </row>
    <row r="94" spans="4:8" x14ac:dyDescent="0.25">
      <c r="E94" s="226"/>
      <c r="G94" s="226"/>
    </row>
  </sheetData>
  <sheetProtection algorithmName="SHA-512" hashValue="15kT8zBmyA9B/EN649sBS3XhQg3SOzvhc8wBYkOxhwhCXLCGefIrwqeWy4pAca0BI1F0qgC3mbyaEglmlgTw2A==" saltValue="kfeHnNRGMiMUoXtDIhg0xA==" spinCount="100000" sheet="1" objects="1" scenarios="1"/>
  <mergeCells count="1055">
    <mergeCell ref="CT7:CU7"/>
    <mergeCell ref="CV7:CW7"/>
    <mergeCell ref="CX7:CY7"/>
    <mergeCell ref="CZ7:DA7"/>
    <mergeCell ref="DB7:DC7"/>
    <mergeCell ref="CB7:CC7"/>
    <mergeCell ref="CD7:CE7"/>
    <mergeCell ref="CF7:CG7"/>
    <mergeCell ref="CH7:CI7"/>
    <mergeCell ref="CJ7:CK7"/>
    <mergeCell ref="CL7:CM7"/>
    <mergeCell ref="CN7:CO7"/>
    <mergeCell ref="CP7:CQ7"/>
    <mergeCell ref="CR7:CS7"/>
    <mergeCell ref="BJ7:BK7"/>
    <mergeCell ref="BL7:BM7"/>
    <mergeCell ref="BN7:BO7"/>
    <mergeCell ref="BP7:BQ7"/>
    <mergeCell ref="BR7:BS7"/>
    <mergeCell ref="BT7:BU7"/>
    <mergeCell ref="BV7:BW7"/>
    <mergeCell ref="BX7:BY7"/>
    <mergeCell ref="BZ7:CA7"/>
    <mergeCell ref="AR7:AS7"/>
    <mergeCell ref="AT7:AU7"/>
    <mergeCell ref="AV7:AW7"/>
    <mergeCell ref="AX7:AY7"/>
    <mergeCell ref="AZ7:BA7"/>
    <mergeCell ref="BB7:BC7"/>
    <mergeCell ref="BD7:BE7"/>
    <mergeCell ref="BF7:BG7"/>
    <mergeCell ref="BH7:BI7"/>
    <mergeCell ref="Z7:AA7"/>
    <mergeCell ref="AB7:AC7"/>
    <mergeCell ref="AD7:AE7"/>
    <mergeCell ref="AF7:AG7"/>
    <mergeCell ref="AH7:AI7"/>
    <mergeCell ref="AJ7:AK7"/>
    <mergeCell ref="AL7:AM7"/>
    <mergeCell ref="AN7:AO7"/>
    <mergeCell ref="AP7:AQ7"/>
    <mergeCell ref="A7:D7"/>
    <mergeCell ref="E7:F7"/>
    <mergeCell ref="G7:H7"/>
    <mergeCell ref="J7:K7"/>
    <mergeCell ref="L7:M7"/>
    <mergeCell ref="N7:O7"/>
    <mergeCell ref="P7:Q7"/>
    <mergeCell ref="R7:S7"/>
    <mergeCell ref="T7:U7"/>
    <mergeCell ref="DB9:DC9"/>
    <mergeCell ref="CR9:CS9"/>
    <mergeCell ref="CT9:CU9"/>
    <mergeCell ref="CV9:CW9"/>
    <mergeCell ref="CX9:CY9"/>
    <mergeCell ref="CZ9:DA9"/>
    <mergeCell ref="CH9:CI9"/>
    <mergeCell ref="CJ9:CK9"/>
    <mergeCell ref="CL9:CM9"/>
    <mergeCell ref="CN9:CO9"/>
    <mergeCell ref="CP9:CQ9"/>
    <mergeCell ref="BX9:BY9"/>
    <mergeCell ref="BZ9:CA9"/>
    <mergeCell ref="CB9:CC9"/>
    <mergeCell ref="CD9:CE9"/>
    <mergeCell ref="CF9:CG9"/>
    <mergeCell ref="BN9:BO9"/>
    <mergeCell ref="BP9:BQ9"/>
    <mergeCell ref="BR9:BS9"/>
    <mergeCell ref="BT9:BU9"/>
    <mergeCell ref="BV9:BW9"/>
    <mergeCell ref="BD9:BE9"/>
    <mergeCell ref="BF9:BG9"/>
    <mergeCell ref="BH9:BI9"/>
    <mergeCell ref="BJ9:BK9"/>
    <mergeCell ref="BL9:BM9"/>
    <mergeCell ref="AT9:AU9"/>
    <mergeCell ref="AV9:AW9"/>
    <mergeCell ref="AX9:AY9"/>
    <mergeCell ref="AZ9:BA9"/>
    <mergeCell ref="BB9:BC9"/>
    <mergeCell ref="AJ9:AK9"/>
    <mergeCell ref="AL9:AM9"/>
    <mergeCell ref="AN9:AO9"/>
    <mergeCell ref="AP9:AQ9"/>
    <mergeCell ref="AR9:AS9"/>
    <mergeCell ref="Z9:AA9"/>
    <mergeCell ref="AB9:AC9"/>
    <mergeCell ref="AD9:AE9"/>
    <mergeCell ref="AF9:AG9"/>
    <mergeCell ref="AH9:AI9"/>
    <mergeCell ref="DB8:DC8"/>
    <mergeCell ref="CR8:CS8"/>
    <mergeCell ref="CT8:CU8"/>
    <mergeCell ref="CV8:CW8"/>
    <mergeCell ref="CX8:CY8"/>
    <mergeCell ref="CZ8:DA8"/>
    <mergeCell ref="CH8:CI8"/>
    <mergeCell ref="CJ8:CK8"/>
    <mergeCell ref="CL8:CM8"/>
    <mergeCell ref="CN8:CO8"/>
    <mergeCell ref="CP8:CQ8"/>
    <mergeCell ref="BX8:BY8"/>
    <mergeCell ref="BZ8:CA8"/>
    <mergeCell ref="CB8:CC8"/>
    <mergeCell ref="CD8:CE8"/>
    <mergeCell ref="CF8:CG8"/>
    <mergeCell ref="BN8:BO8"/>
    <mergeCell ref="BP8:BQ8"/>
    <mergeCell ref="BR8:BS8"/>
    <mergeCell ref="BT8:BU8"/>
    <mergeCell ref="BV8:BW8"/>
    <mergeCell ref="BD8:BE8"/>
    <mergeCell ref="BF8:BG8"/>
    <mergeCell ref="BH8:BI8"/>
    <mergeCell ref="BJ8:BK8"/>
    <mergeCell ref="BL8:BM8"/>
    <mergeCell ref="AT8:AU8"/>
    <mergeCell ref="AV8:AW8"/>
    <mergeCell ref="AX8:AY8"/>
    <mergeCell ref="AZ8:BA8"/>
    <mergeCell ref="BB8:BC8"/>
    <mergeCell ref="AJ8:AK8"/>
    <mergeCell ref="AL8:AM8"/>
    <mergeCell ref="AN8:AO8"/>
    <mergeCell ref="AP8:AQ8"/>
    <mergeCell ref="AR8:AS8"/>
    <mergeCell ref="Z8:AA8"/>
    <mergeCell ref="AB8:AC8"/>
    <mergeCell ref="AD8:AE8"/>
    <mergeCell ref="AF8:AG8"/>
    <mergeCell ref="AH8:AI8"/>
    <mergeCell ref="DB6:DC6"/>
    <mergeCell ref="CR6:CS6"/>
    <mergeCell ref="CT6:CU6"/>
    <mergeCell ref="CV6:CW6"/>
    <mergeCell ref="CX6:CY6"/>
    <mergeCell ref="CZ6:DA6"/>
    <mergeCell ref="CH6:CI6"/>
    <mergeCell ref="CJ6:CK6"/>
    <mergeCell ref="CL6:CM6"/>
    <mergeCell ref="CN6:CO6"/>
    <mergeCell ref="CP6:CQ6"/>
    <mergeCell ref="BX6:BY6"/>
    <mergeCell ref="BZ6:CA6"/>
    <mergeCell ref="CB6:CC6"/>
    <mergeCell ref="CD6:CE6"/>
    <mergeCell ref="CF6:CG6"/>
    <mergeCell ref="BN6:BO6"/>
    <mergeCell ref="BP6:BQ6"/>
    <mergeCell ref="BR6:BS6"/>
    <mergeCell ref="BT6:BU6"/>
    <mergeCell ref="BV6:BW6"/>
    <mergeCell ref="BD6:BE6"/>
    <mergeCell ref="BF6:BG6"/>
    <mergeCell ref="BH6:BI6"/>
    <mergeCell ref="BJ6:BK6"/>
    <mergeCell ref="BL6:BM6"/>
    <mergeCell ref="AT6:AU6"/>
    <mergeCell ref="AV6:AW6"/>
    <mergeCell ref="AX6:AY6"/>
    <mergeCell ref="AZ6:BA6"/>
    <mergeCell ref="BB6:BC6"/>
    <mergeCell ref="AJ6:AK6"/>
    <mergeCell ref="AL6:AM6"/>
    <mergeCell ref="AN6:AO6"/>
    <mergeCell ref="AP6:AQ6"/>
    <mergeCell ref="AR6:AS6"/>
    <mergeCell ref="Z6:AA6"/>
    <mergeCell ref="AB6:AC6"/>
    <mergeCell ref="AD6:AE6"/>
    <mergeCell ref="AF6:AG6"/>
    <mergeCell ref="AH6:AI6"/>
    <mergeCell ref="DB5:DC5"/>
    <mergeCell ref="CR5:CS5"/>
    <mergeCell ref="CT5:CU5"/>
    <mergeCell ref="CV5:CW5"/>
    <mergeCell ref="CX5:CY5"/>
    <mergeCell ref="CZ5:DA5"/>
    <mergeCell ref="CH5:CI5"/>
    <mergeCell ref="CJ5:CK5"/>
    <mergeCell ref="CL5:CM5"/>
    <mergeCell ref="CN5:CO5"/>
    <mergeCell ref="CP5:CQ5"/>
    <mergeCell ref="BX5:BY5"/>
    <mergeCell ref="BZ5:CA5"/>
    <mergeCell ref="CB5:CC5"/>
    <mergeCell ref="CD5:CE5"/>
    <mergeCell ref="CF5:CG5"/>
    <mergeCell ref="BN5:BO5"/>
    <mergeCell ref="BP5:BQ5"/>
    <mergeCell ref="BR5:BS5"/>
    <mergeCell ref="BT5:BU5"/>
    <mergeCell ref="BV5:BW5"/>
    <mergeCell ref="BD5:BE5"/>
    <mergeCell ref="BF5:BG5"/>
    <mergeCell ref="BH5:BI5"/>
    <mergeCell ref="BJ5:BK5"/>
    <mergeCell ref="BL5:BM5"/>
    <mergeCell ref="AT5:AU5"/>
    <mergeCell ref="AV5:AW5"/>
    <mergeCell ref="AX5:AY5"/>
    <mergeCell ref="AZ5:BA5"/>
    <mergeCell ref="BB5:BC5"/>
    <mergeCell ref="AJ5:AK5"/>
    <mergeCell ref="AL5:AM5"/>
    <mergeCell ref="AN5:AO5"/>
    <mergeCell ref="AP5:AQ5"/>
    <mergeCell ref="AR5:AS5"/>
    <mergeCell ref="Z5:AA5"/>
    <mergeCell ref="AB5:AC5"/>
    <mergeCell ref="AD5:AE5"/>
    <mergeCell ref="AF5:AG5"/>
    <mergeCell ref="AH5:AI5"/>
    <mergeCell ref="V5:W5"/>
    <mergeCell ref="V6:W6"/>
    <mergeCell ref="V8:W8"/>
    <mergeCell ref="V9:W9"/>
    <mergeCell ref="X5:Y5"/>
    <mergeCell ref="X6:Y6"/>
    <mergeCell ref="X8:Y8"/>
    <mergeCell ref="X9:Y9"/>
    <mergeCell ref="R5:S5"/>
    <mergeCell ref="R6:S6"/>
    <mergeCell ref="R8:S8"/>
    <mergeCell ref="R9:S9"/>
    <mergeCell ref="T5:U5"/>
    <mergeCell ref="T6:U6"/>
    <mergeCell ref="T8:U8"/>
    <mergeCell ref="T9:U9"/>
    <mergeCell ref="V7:W7"/>
    <mergeCell ref="X7:Y7"/>
    <mergeCell ref="B34:D34"/>
    <mergeCell ref="B8:D8"/>
    <mergeCell ref="B28:D28"/>
    <mergeCell ref="B29:D29"/>
    <mergeCell ref="B30:D30"/>
    <mergeCell ref="B31:D31"/>
    <mergeCell ref="B32:D32"/>
    <mergeCell ref="B20:D20"/>
    <mergeCell ref="B21:D21"/>
    <mergeCell ref="B23:D23"/>
    <mergeCell ref="B24:D24"/>
    <mergeCell ref="B9:D9"/>
    <mergeCell ref="B10:D10"/>
    <mergeCell ref="B11:D11"/>
    <mergeCell ref="A26:D26"/>
    <mergeCell ref="B17:D17"/>
    <mergeCell ref="B18:D18"/>
    <mergeCell ref="B19:D19"/>
    <mergeCell ref="N9:O9"/>
    <mergeCell ref="P5:Q5"/>
    <mergeCell ref="P6:Q6"/>
    <mergeCell ref="P8:Q8"/>
    <mergeCell ref="P9:Q9"/>
    <mergeCell ref="N5:O5"/>
    <mergeCell ref="N6:O6"/>
    <mergeCell ref="B33:D33"/>
    <mergeCell ref="G8:H8"/>
    <mergeCell ref="G6:H6"/>
    <mergeCell ref="E5:F5"/>
    <mergeCell ref="E6:F6"/>
    <mergeCell ref="E8:F8"/>
    <mergeCell ref="E9:F9"/>
    <mergeCell ref="B5:D5"/>
    <mergeCell ref="G10:H10"/>
    <mergeCell ref="G11:H11"/>
    <mergeCell ref="G13:H13"/>
    <mergeCell ref="G14:H14"/>
    <mergeCell ref="G15:H15"/>
    <mergeCell ref="G16:H16"/>
    <mergeCell ref="G17:H17"/>
    <mergeCell ref="G18:H18"/>
    <mergeCell ref="G19:H19"/>
    <mergeCell ref="E15:F15"/>
    <mergeCell ref="E16:F16"/>
    <mergeCell ref="E17:F17"/>
    <mergeCell ref="E18:F18"/>
    <mergeCell ref="E19:F19"/>
    <mergeCell ref="E20:F20"/>
    <mergeCell ref="E21:F21"/>
    <mergeCell ref="E25:F25"/>
    <mergeCell ref="J40:K40"/>
    <mergeCell ref="L40:M40"/>
    <mergeCell ref="N40:O40"/>
    <mergeCell ref="P40:Q40"/>
    <mergeCell ref="R40:S40"/>
    <mergeCell ref="A3:D3"/>
    <mergeCell ref="A1:D1"/>
    <mergeCell ref="A6:D6"/>
    <mergeCell ref="A12:D12"/>
    <mergeCell ref="B14:D14"/>
    <mergeCell ref="B15:D15"/>
    <mergeCell ref="B16:D16"/>
    <mergeCell ref="L8:M8"/>
    <mergeCell ref="L9:M9"/>
    <mergeCell ref="G9:H9"/>
    <mergeCell ref="B13:D13"/>
    <mergeCell ref="J6:K6"/>
    <mergeCell ref="J8:K8"/>
    <mergeCell ref="J9:K9"/>
    <mergeCell ref="G5:H5"/>
    <mergeCell ref="L5:M5"/>
    <mergeCell ref="L6:M6"/>
    <mergeCell ref="J5:K5"/>
    <mergeCell ref="N8:O8"/>
    <mergeCell ref="G20:H20"/>
    <mergeCell ref="G21:H21"/>
    <mergeCell ref="G23:H23"/>
    <mergeCell ref="G24:H24"/>
    <mergeCell ref="E10:F10"/>
    <mergeCell ref="E11:F11"/>
    <mergeCell ref="E13:F13"/>
    <mergeCell ref="E14:F14"/>
    <mergeCell ref="E23:F23"/>
    <mergeCell ref="E24:F24"/>
    <mergeCell ref="G25:H25"/>
    <mergeCell ref="J10:K10"/>
    <mergeCell ref="J11:K11"/>
    <mergeCell ref="J24:K24"/>
    <mergeCell ref="J23:K23"/>
    <mergeCell ref="J25:K25"/>
    <mergeCell ref="J21:K21"/>
    <mergeCell ref="J20:K20"/>
    <mergeCell ref="J19:K19"/>
    <mergeCell ref="J18:K18"/>
    <mergeCell ref="J17:K17"/>
    <mergeCell ref="J16:K16"/>
    <mergeCell ref="J15:K15"/>
    <mergeCell ref="J14:K14"/>
    <mergeCell ref="J13:K13"/>
    <mergeCell ref="L10:M10"/>
    <mergeCell ref="N10:O10"/>
    <mergeCell ref="P10:Q10"/>
    <mergeCell ref="R10:S10"/>
    <mergeCell ref="T10:U10"/>
    <mergeCell ref="V10:W10"/>
    <mergeCell ref="X10:Y10"/>
    <mergeCell ref="Z10:AA10"/>
    <mergeCell ref="AB10:AC10"/>
    <mergeCell ref="AD10:AE10"/>
    <mergeCell ref="AF10:AG10"/>
    <mergeCell ref="AH10:AI10"/>
    <mergeCell ref="AJ10:AK10"/>
    <mergeCell ref="AL10:AM10"/>
    <mergeCell ref="AN10:AO10"/>
    <mergeCell ref="AP10:AQ10"/>
    <mergeCell ref="AR10:AS10"/>
    <mergeCell ref="AT10:AU10"/>
    <mergeCell ref="AV10:AW10"/>
    <mergeCell ref="AX10:AY10"/>
    <mergeCell ref="AZ10:BA10"/>
    <mergeCell ref="BB10:BC10"/>
    <mergeCell ref="BD10:BE10"/>
    <mergeCell ref="BF10:BG10"/>
    <mergeCell ref="BH10:BI10"/>
    <mergeCell ref="BJ10:BK10"/>
    <mergeCell ref="BL10:BM10"/>
    <mergeCell ref="BN10:BO10"/>
    <mergeCell ref="BP10:BQ10"/>
    <mergeCell ref="BR10:BS10"/>
    <mergeCell ref="BT10:BU10"/>
    <mergeCell ref="BV10:BW10"/>
    <mergeCell ref="BX10:BY10"/>
    <mergeCell ref="BZ10:CA10"/>
    <mergeCell ref="CB10:CC10"/>
    <mergeCell ref="CD10:CE10"/>
    <mergeCell ref="CF10:CG10"/>
    <mergeCell ref="CH10:CI10"/>
    <mergeCell ref="CJ10:CK10"/>
    <mergeCell ref="CL10:CM10"/>
    <mergeCell ref="CN10:CO10"/>
    <mergeCell ref="CP10:CQ10"/>
    <mergeCell ref="CR10:CS10"/>
    <mergeCell ref="CT10:CU10"/>
    <mergeCell ref="CV10:CW10"/>
    <mergeCell ref="CX10:CY10"/>
    <mergeCell ref="CZ10:DA10"/>
    <mergeCell ref="DB10:DC10"/>
    <mergeCell ref="L11:M11"/>
    <mergeCell ref="N11:O11"/>
    <mergeCell ref="P11:Q11"/>
    <mergeCell ref="R11:S11"/>
    <mergeCell ref="T11:U11"/>
    <mergeCell ref="V11:W11"/>
    <mergeCell ref="X11:Y11"/>
    <mergeCell ref="Z11:AA11"/>
    <mergeCell ref="AB11:AC11"/>
    <mergeCell ref="AD11:AE11"/>
    <mergeCell ref="AF11:AG11"/>
    <mergeCell ref="AH11:AI11"/>
    <mergeCell ref="AJ11:AK11"/>
    <mergeCell ref="AL11:AM11"/>
    <mergeCell ref="AN11:AO11"/>
    <mergeCell ref="AP11:AQ11"/>
    <mergeCell ref="AR11:AS11"/>
    <mergeCell ref="AT11:AU11"/>
    <mergeCell ref="AV11:AW11"/>
    <mergeCell ref="AX11:AY11"/>
    <mergeCell ref="AZ11:BA11"/>
    <mergeCell ref="BB11:BC11"/>
    <mergeCell ref="BD11:BE11"/>
    <mergeCell ref="BF11:BG11"/>
    <mergeCell ref="BH11:BI11"/>
    <mergeCell ref="BJ11:BK11"/>
    <mergeCell ref="BL11:BM11"/>
    <mergeCell ref="BN11:BO11"/>
    <mergeCell ref="BP11:BQ11"/>
    <mergeCell ref="BR11:BS11"/>
    <mergeCell ref="BT11:BU11"/>
    <mergeCell ref="BV11:BW11"/>
    <mergeCell ref="BX11:BY11"/>
    <mergeCell ref="BZ11:CA11"/>
    <mergeCell ref="CB11:CC11"/>
    <mergeCell ref="CD11:CE11"/>
    <mergeCell ref="CF11:CG11"/>
    <mergeCell ref="CH11:CI11"/>
    <mergeCell ref="CJ11:CK11"/>
    <mergeCell ref="CL11:CM11"/>
    <mergeCell ref="CN11:CO11"/>
    <mergeCell ref="CP11:CQ11"/>
    <mergeCell ref="CR11:CS11"/>
    <mergeCell ref="CT11:CU11"/>
    <mergeCell ref="CV11:CW11"/>
    <mergeCell ref="CX11:CY11"/>
    <mergeCell ref="CZ11:DA11"/>
    <mergeCell ref="DB11:DC11"/>
    <mergeCell ref="L13:M13"/>
    <mergeCell ref="N13:O13"/>
    <mergeCell ref="P13:Q13"/>
    <mergeCell ref="R13:S13"/>
    <mergeCell ref="T13:U13"/>
    <mergeCell ref="V13:W13"/>
    <mergeCell ref="X13:Y13"/>
    <mergeCell ref="Z13:AA13"/>
    <mergeCell ref="AB13:AC13"/>
    <mergeCell ref="AD13:AE13"/>
    <mergeCell ref="AF13:AG13"/>
    <mergeCell ref="AH13:AI13"/>
    <mergeCell ref="AJ13:AK13"/>
    <mergeCell ref="AL13:AM13"/>
    <mergeCell ref="AN13:AO13"/>
    <mergeCell ref="AP13:AQ13"/>
    <mergeCell ref="AR13:AS13"/>
    <mergeCell ref="AT13:AU13"/>
    <mergeCell ref="AV13:AW13"/>
    <mergeCell ref="AX13:AY13"/>
    <mergeCell ref="AZ13:BA13"/>
    <mergeCell ref="BB13:BC13"/>
    <mergeCell ref="BD13:BE13"/>
    <mergeCell ref="BF13:BG13"/>
    <mergeCell ref="BH13:BI13"/>
    <mergeCell ref="BJ13:BK13"/>
    <mergeCell ref="BL13:BM13"/>
    <mergeCell ref="BN13:BO13"/>
    <mergeCell ref="BP13:BQ13"/>
    <mergeCell ref="BR13:BS13"/>
    <mergeCell ref="BT13:BU13"/>
    <mergeCell ref="BV13:BW13"/>
    <mergeCell ref="BX13:BY13"/>
    <mergeCell ref="BZ13:CA13"/>
    <mergeCell ref="CB13:CC13"/>
    <mergeCell ref="CD13:CE13"/>
    <mergeCell ref="CF13:CG13"/>
    <mergeCell ref="CH13:CI13"/>
    <mergeCell ref="CJ13:CK13"/>
    <mergeCell ref="CL13:CM13"/>
    <mergeCell ref="CN13:CO13"/>
    <mergeCell ref="CP13:CQ13"/>
    <mergeCell ref="CR13:CS13"/>
    <mergeCell ref="CT13:CU13"/>
    <mergeCell ref="CV13:CW13"/>
    <mergeCell ref="CX13:CY13"/>
    <mergeCell ref="CZ13:DA13"/>
    <mergeCell ref="DB13:DC13"/>
    <mergeCell ref="L14:M14"/>
    <mergeCell ref="N14:O14"/>
    <mergeCell ref="P14:Q14"/>
    <mergeCell ref="R14:S14"/>
    <mergeCell ref="T14:U14"/>
    <mergeCell ref="V14:W14"/>
    <mergeCell ref="X14:Y14"/>
    <mergeCell ref="Z14:AA14"/>
    <mergeCell ref="AB14:AC14"/>
    <mergeCell ref="AD14:AE14"/>
    <mergeCell ref="AF14:AG14"/>
    <mergeCell ref="AH14:AI14"/>
    <mergeCell ref="AJ14:AK14"/>
    <mergeCell ref="AL14:AM14"/>
    <mergeCell ref="AN14:AO14"/>
    <mergeCell ref="AP14:AQ14"/>
    <mergeCell ref="AR14:AS14"/>
    <mergeCell ref="AT14:AU14"/>
    <mergeCell ref="AV14:AW14"/>
    <mergeCell ref="AX14:AY14"/>
    <mergeCell ref="AZ14:BA14"/>
    <mergeCell ref="BB14:BC14"/>
    <mergeCell ref="BD14:BE14"/>
    <mergeCell ref="BF14:BG14"/>
    <mergeCell ref="BH14:BI14"/>
    <mergeCell ref="BJ14:BK14"/>
    <mergeCell ref="BL14:BM14"/>
    <mergeCell ref="BN14:BO14"/>
    <mergeCell ref="BP14:BQ14"/>
    <mergeCell ref="BR14:BS14"/>
    <mergeCell ref="BT14:BU14"/>
    <mergeCell ref="BV14:BW14"/>
    <mergeCell ref="BX14:BY14"/>
    <mergeCell ref="BZ14:CA14"/>
    <mergeCell ref="CB14:CC14"/>
    <mergeCell ref="CD14:CE14"/>
    <mergeCell ref="CF14:CG14"/>
    <mergeCell ref="CH14:CI14"/>
    <mergeCell ref="CJ14:CK14"/>
    <mergeCell ref="CL14:CM14"/>
    <mergeCell ref="CN14:CO14"/>
    <mergeCell ref="CP14:CQ14"/>
    <mergeCell ref="CR14:CS14"/>
    <mergeCell ref="CT14:CU14"/>
    <mergeCell ref="CV14:CW14"/>
    <mergeCell ref="CX14:CY14"/>
    <mergeCell ref="CZ14:DA14"/>
    <mergeCell ref="DB14:DC14"/>
    <mergeCell ref="L15:M15"/>
    <mergeCell ref="N15:O15"/>
    <mergeCell ref="P15:Q15"/>
    <mergeCell ref="R15:S15"/>
    <mergeCell ref="T15:U15"/>
    <mergeCell ref="V15:W15"/>
    <mergeCell ref="X15:Y15"/>
    <mergeCell ref="Z15:AA15"/>
    <mergeCell ref="AB15:AC15"/>
    <mergeCell ref="AD15:AE15"/>
    <mergeCell ref="AF15:AG15"/>
    <mergeCell ref="AH15:AI15"/>
    <mergeCell ref="AJ15:AK15"/>
    <mergeCell ref="AL15:AM15"/>
    <mergeCell ref="AN15:AO15"/>
    <mergeCell ref="AP15:AQ15"/>
    <mergeCell ref="AR15:AS15"/>
    <mergeCell ref="AT15:AU15"/>
    <mergeCell ref="AV15:AW15"/>
    <mergeCell ref="AX15:AY15"/>
    <mergeCell ref="AZ15:BA15"/>
    <mergeCell ref="BB15:BC15"/>
    <mergeCell ref="BD15:BE15"/>
    <mergeCell ref="BF15:BG15"/>
    <mergeCell ref="BH15:BI15"/>
    <mergeCell ref="BJ15:BK15"/>
    <mergeCell ref="BL15:BM15"/>
    <mergeCell ref="BN15:BO15"/>
    <mergeCell ref="BP15:BQ15"/>
    <mergeCell ref="BR15:BS15"/>
    <mergeCell ref="BT15:BU15"/>
    <mergeCell ref="BV15:BW15"/>
    <mergeCell ref="BX15:BY15"/>
    <mergeCell ref="BZ15:CA15"/>
    <mergeCell ref="CB15:CC15"/>
    <mergeCell ref="CD15:CE15"/>
    <mergeCell ref="CF15:CG15"/>
    <mergeCell ref="CH15:CI15"/>
    <mergeCell ref="CJ15:CK15"/>
    <mergeCell ref="CL15:CM15"/>
    <mergeCell ref="CN15:CO15"/>
    <mergeCell ref="CP15:CQ15"/>
    <mergeCell ref="CR15:CS15"/>
    <mergeCell ref="CT15:CU15"/>
    <mergeCell ref="CV15:CW15"/>
    <mergeCell ref="CX15:CY15"/>
    <mergeCell ref="CZ15:DA15"/>
    <mergeCell ref="DB15:DC15"/>
    <mergeCell ref="L16:M16"/>
    <mergeCell ref="N16:O16"/>
    <mergeCell ref="P16:Q16"/>
    <mergeCell ref="R16:S16"/>
    <mergeCell ref="T16:U16"/>
    <mergeCell ref="V16:W16"/>
    <mergeCell ref="X16:Y16"/>
    <mergeCell ref="Z16:AA16"/>
    <mergeCell ref="AB16:AC16"/>
    <mergeCell ref="AD16:AE16"/>
    <mergeCell ref="AF16:AG16"/>
    <mergeCell ref="AH16:AI16"/>
    <mergeCell ref="AJ16:AK16"/>
    <mergeCell ref="AL16:AM16"/>
    <mergeCell ref="AN16:AO16"/>
    <mergeCell ref="AP16:AQ16"/>
    <mergeCell ref="AR16:AS16"/>
    <mergeCell ref="AT16:AU16"/>
    <mergeCell ref="AV16:AW16"/>
    <mergeCell ref="AX16:AY16"/>
    <mergeCell ref="AZ16:BA16"/>
    <mergeCell ref="BB16:BC16"/>
    <mergeCell ref="BD16:BE16"/>
    <mergeCell ref="BF16:BG16"/>
    <mergeCell ref="BH16:BI16"/>
    <mergeCell ref="BJ16:BK16"/>
    <mergeCell ref="BL16:BM16"/>
    <mergeCell ref="BN16:BO16"/>
    <mergeCell ref="BP16:BQ16"/>
    <mergeCell ref="BR16:BS16"/>
    <mergeCell ref="BT16:BU16"/>
    <mergeCell ref="BV16:BW16"/>
    <mergeCell ref="BX16:BY16"/>
    <mergeCell ref="BZ16:CA16"/>
    <mergeCell ref="CB16:CC16"/>
    <mergeCell ref="CD16:CE16"/>
    <mergeCell ref="CF16:CG16"/>
    <mergeCell ref="CH16:CI16"/>
    <mergeCell ref="CJ16:CK16"/>
    <mergeCell ref="CL16:CM16"/>
    <mergeCell ref="CN16:CO16"/>
    <mergeCell ref="CP16:CQ16"/>
    <mergeCell ref="CR16:CS16"/>
    <mergeCell ref="CT16:CU16"/>
    <mergeCell ref="CV16:CW16"/>
    <mergeCell ref="CX16:CY16"/>
    <mergeCell ref="CZ16:DA16"/>
    <mergeCell ref="DB16:DC16"/>
    <mergeCell ref="L17:M17"/>
    <mergeCell ref="N17:O17"/>
    <mergeCell ref="P17:Q17"/>
    <mergeCell ref="R17:S17"/>
    <mergeCell ref="T17:U17"/>
    <mergeCell ref="V17:W17"/>
    <mergeCell ref="X17:Y17"/>
    <mergeCell ref="Z17:AA17"/>
    <mergeCell ref="AB17:AC17"/>
    <mergeCell ref="AD17:AE17"/>
    <mergeCell ref="AF17:AG17"/>
    <mergeCell ref="AH17:AI17"/>
    <mergeCell ref="AJ17:AK17"/>
    <mergeCell ref="AL17:AM17"/>
    <mergeCell ref="AN17:AO17"/>
    <mergeCell ref="AP17:AQ17"/>
    <mergeCell ref="AR17:AS17"/>
    <mergeCell ref="AT17:AU17"/>
    <mergeCell ref="AV17:AW17"/>
    <mergeCell ref="AX17:AY17"/>
    <mergeCell ref="AZ17:BA17"/>
    <mergeCell ref="BB17:BC17"/>
    <mergeCell ref="BD17:BE17"/>
    <mergeCell ref="BF17:BG17"/>
    <mergeCell ref="BH17:BI17"/>
    <mergeCell ref="BJ17:BK17"/>
    <mergeCell ref="BL17:BM17"/>
    <mergeCell ref="BN17:BO17"/>
    <mergeCell ref="BP17:BQ17"/>
    <mergeCell ref="BR17:BS17"/>
    <mergeCell ref="BT17:BU17"/>
    <mergeCell ref="BV17:BW17"/>
    <mergeCell ref="BX17:BY17"/>
    <mergeCell ref="BZ17:CA17"/>
    <mergeCell ref="CB17:CC17"/>
    <mergeCell ref="CD17:CE17"/>
    <mergeCell ref="CF17:CG17"/>
    <mergeCell ref="CH17:CI17"/>
    <mergeCell ref="CJ17:CK17"/>
    <mergeCell ref="CL17:CM17"/>
    <mergeCell ref="CN17:CO17"/>
    <mergeCell ref="CP17:CQ17"/>
    <mergeCell ref="CR17:CS17"/>
    <mergeCell ref="CT17:CU17"/>
    <mergeCell ref="CV17:CW17"/>
    <mergeCell ref="CX17:CY17"/>
    <mergeCell ref="CZ17:DA17"/>
    <mergeCell ref="DB17:DC17"/>
    <mergeCell ref="L18:M18"/>
    <mergeCell ref="N18:O18"/>
    <mergeCell ref="P18:Q18"/>
    <mergeCell ref="R18:S18"/>
    <mergeCell ref="T18:U18"/>
    <mergeCell ref="V18:W18"/>
    <mergeCell ref="X18:Y18"/>
    <mergeCell ref="Z18:AA18"/>
    <mergeCell ref="AB18:AC18"/>
    <mergeCell ref="AD18:AE18"/>
    <mergeCell ref="AF18:AG18"/>
    <mergeCell ref="AH18:AI18"/>
    <mergeCell ref="AJ18:AK18"/>
    <mergeCell ref="AL18:AM18"/>
    <mergeCell ref="AN18:AO18"/>
    <mergeCell ref="AP18:AQ18"/>
    <mergeCell ref="AR18:AS18"/>
    <mergeCell ref="AT18:AU18"/>
    <mergeCell ref="AV18:AW18"/>
    <mergeCell ref="AX18:AY18"/>
    <mergeCell ref="AZ18:BA18"/>
    <mergeCell ref="BB18:BC18"/>
    <mergeCell ref="BD18:BE18"/>
    <mergeCell ref="BF18:BG18"/>
    <mergeCell ref="BH18:BI18"/>
    <mergeCell ref="BJ18:BK18"/>
    <mergeCell ref="BL18:BM18"/>
    <mergeCell ref="BN18:BO18"/>
    <mergeCell ref="BP18:BQ18"/>
    <mergeCell ref="BR18:BS18"/>
    <mergeCell ref="BT18:BU18"/>
    <mergeCell ref="BV18:BW18"/>
    <mergeCell ref="BX18:BY18"/>
    <mergeCell ref="BZ18:CA18"/>
    <mergeCell ref="CB18:CC18"/>
    <mergeCell ref="CD18:CE18"/>
    <mergeCell ref="CF18:CG18"/>
    <mergeCell ref="CH18:CI18"/>
    <mergeCell ref="CJ18:CK18"/>
    <mergeCell ref="CL18:CM18"/>
    <mergeCell ref="CN18:CO18"/>
    <mergeCell ref="CP18:CQ18"/>
    <mergeCell ref="CR18:CS18"/>
    <mergeCell ref="CT18:CU18"/>
    <mergeCell ref="CV18:CW18"/>
    <mergeCell ref="CX18:CY18"/>
    <mergeCell ref="CZ18:DA18"/>
    <mergeCell ref="DB18:DC18"/>
    <mergeCell ref="L19:M19"/>
    <mergeCell ref="N19:O19"/>
    <mergeCell ref="P19:Q19"/>
    <mergeCell ref="R19:S19"/>
    <mergeCell ref="T19:U19"/>
    <mergeCell ref="V19:W19"/>
    <mergeCell ref="X19:Y19"/>
    <mergeCell ref="Z19:AA19"/>
    <mergeCell ref="AB19:AC19"/>
    <mergeCell ref="AD19:AE19"/>
    <mergeCell ref="AF19:AG19"/>
    <mergeCell ref="AH19:AI19"/>
    <mergeCell ref="AJ19:AK19"/>
    <mergeCell ref="AL19:AM19"/>
    <mergeCell ref="AN19:AO19"/>
    <mergeCell ref="AP19:AQ19"/>
    <mergeCell ref="AR19:AS19"/>
    <mergeCell ref="AT19:AU19"/>
    <mergeCell ref="AV19:AW19"/>
    <mergeCell ref="AX19:AY19"/>
    <mergeCell ref="AZ19:BA19"/>
    <mergeCell ref="BB19:BC19"/>
    <mergeCell ref="BD19:BE19"/>
    <mergeCell ref="BF19:BG19"/>
    <mergeCell ref="BH19:BI19"/>
    <mergeCell ref="BJ19:BK19"/>
    <mergeCell ref="BL19:BM19"/>
    <mergeCell ref="BN19:BO19"/>
    <mergeCell ref="BP19:BQ19"/>
    <mergeCell ref="BR19:BS19"/>
    <mergeCell ref="BT19:BU19"/>
    <mergeCell ref="BV19:BW19"/>
    <mergeCell ref="BX19:BY19"/>
    <mergeCell ref="BZ19:CA19"/>
    <mergeCell ref="CB19:CC19"/>
    <mergeCell ref="CD19:CE19"/>
    <mergeCell ref="CF19:CG19"/>
    <mergeCell ref="CH19:CI19"/>
    <mergeCell ref="CJ19:CK19"/>
    <mergeCell ref="CL19:CM19"/>
    <mergeCell ref="CN19:CO19"/>
    <mergeCell ref="CP19:CQ19"/>
    <mergeCell ref="CR19:CS19"/>
    <mergeCell ref="CT19:CU19"/>
    <mergeCell ref="CV19:CW19"/>
    <mergeCell ref="CX19:CY19"/>
    <mergeCell ref="CZ19:DA19"/>
    <mergeCell ref="DB19:DC19"/>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AL20:AM20"/>
    <mergeCell ref="AN20:AO20"/>
    <mergeCell ref="AP20:AQ20"/>
    <mergeCell ref="AR20:AS20"/>
    <mergeCell ref="AT20:AU20"/>
    <mergeCell ref="AV20:AW20"/>
    <mergeCell ref="AX20:AY20"/>
    <mergeCell ref="AZ20:BA20"/>
    <mergeCell ref="BB20:BC20"/>
    <mergeCell ref="BD20:BE20"/>
    <mergeCell ref="BF20:BG20"/>
    <mergeCell ref="BH20:BI20"/>
    <mergeCell ref="BJ20:BK20"/>
    <mergeCell ref="BL20:BM20"/>
    <mergeCell ref="BN20:BO20"/>
    <mergeCell ref="BP20:BQ20"/>
    <mergeCell ref="BR20:BS20"/>
    <mergeCell ref="BT20:BU20"/>
    <mergeCell ref="BV20:BW20"/>
    <mergeCell ref="BX20:BY20"/>
    <mergeCell ref="BZ20:CA20"/>
    <mergeCell ref="CB20:CC20"/>
    <mergeCell ref="CD20:CE20"/>
    <mergeCell ref="CF20:CG20"/>
    <mergeCell ref="CH20:CI20"/>
    <mergeCell ref="CJ20:CK20"/>
    <mergeCell ref="CL20:CM20"/>
    <mergeCell ref="CN20:CO20"/>
    <mergeCell ref="CP20:CQ20"/>
    <mergeCell ref="CR20:CS20"/>
    <mergeCell ref="CT20:CU20"/>
    <mergeCell ref="CV20:CW20"/>
    <mergeCell ref="CX20:CY20"/>
    <mergeCell ref="CZ20:DA20"/>
    <mergeCell ref="DB20:DC20"/>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AL21:AM21"/>
    <mergeCell ref="AN21:AO21"/>
    <mergeCell ref="AP21:AQ21"/>
    <mergeCell ref="AR21:AS21"/>
    <mergeCell ref="AT21:AU21"/>
    <mergeCell ref="AV21:AW21"/>
    <mergeCell ref="AX21:AY21"/>
    <mergeCell ref="AZ21:BA21"/>
    <mergeCell ref="BB21:BC21"/>
    <mergeCell ref="BD21:BE21"/>
    <mergeCell ref="BF21:BG21"/>
    <mergeCell ref="BH21:BI21"/>
    <mergeCell ref="BJ21:BK21"/>
    <mergeCell ref="BL21:BM21"/>
    <mergeCell ref="BN21:BO21"/>
    <mergeCell ref="BP21:BQ21"/>
    <mergeCell ref="BR21:BS21"/>
    <mergeCell ref="BT21:BU21"/>
    <mergeCell ref="BV21:BW21"/>
    <mergeCell ref="BX21:BY21"/>
    <mergeCell ref="BZ21:CA21"/>
    <mergeCell ref="CB21:CC21"/>
    <mergeCell ref="CD21:CE21"/>
    <mergeCell ref="CF21:CG21"/>
    <mergeCell ref="CH21:CI21"/>
    <mergeCell ref="CJ21:CK21"/>
    <mergeCell ref="CL21:CM21"/>
    <mergeCell ref="CN21:CO21"/>
    <mergeCell ref="CP21:CQ21"/>
    <mergeCell ref="CR21:CS21"/>
    <mergeCell ref="CT21:CU21"/>
    <mergeCell ref="CV21:CW21"/>
    <mergeCell ref="CX21:CY21"/>
    <mergeCell ref="CZ21:DA21"/>
    <mergeCell ref="DB21:DC21"/>
    <mergeCell ref="L25:M25"/>
    <mergeCell ref="N25:O25"/>
    <mergeCell ref="P25:Q25"/>
    <mergeCell ref="R25:S25"/>
    <mergeCell ref="T25:U25"/>
    <mergeCell ref="V25:W25"/>
    <mergeCell ref="X25:Y25"/>
    <mergeCell ref="Z25:AA25"/>
    <mergeCell ref="AB25:AC25"/>
    <mergeCell ref="AD25:AE25"/>
    <mergeCell ref="AF25:AG25"/>
    <mergeCell ref="AH25:AI25"/>
    <mergeCell ref="AJ25:AK25"/>
    <mergeCell ref="AL25:AM25"/>
    <mergeCell ref="AN25:AO25"/>
    <mergeCell ref="AP25:AQ25"/>
    <mergeCell ref="AR25:AS25"/>
    <mergeCell ref="AT25:AU25"/>
    <mergeCell ref="AV25:AW25"/>
    <mergeCell ref="AX25:AY25"/>
    <mergeCell ref="AZ25:BA25"/>
    <mergeCell ref="BB25:BC25"/>
    <mergeCell ref="BD25:BE25"/>
    <mergeCell ref="BF25:BG25"/>
    <mergeCell ref="BH25:BI25"/>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CJ25:CK25"/>
    <mergeCell ref="CL25:CM25"/>
    <mergeCell ref="CN25:CO25"/>
    <mergeCell ref="CP25:CQ25"/>
    <mergeCell ref="CR25:CS25"/>
    <mergeCell ref="CT25:CU25"/>
    <mergeCell ref="CV25:CW25"/>
    <mergeCell ref="CX25:CY25"/>
    <mergeCell ref="CZ25:DA25"/>
    <mergeCell ref="DB25:DC25"/>
    <mergeCell ref="L23:M23"/>
    <mergeCell ref="N23:O23"/>
    <mergeCell ref="P23:Q23"/>
    <mergeCell ref="R23:S23"/>
    <mergeCell ref="T23:U23"/>
    <mergeCell ref="V23:W23"/>
    <mergeCell ref="X23:Y23"/>
    <mergeCell ref="Z23:AA23"/>
    <mergeCell ref="AB23:AC23"/>
    <mergeCell ref="AD23:AE23"/>
    <mergeCell ref="AF23:AG23"/>
    <mergeCell ref="AH23:AI23"/>
    <mergeCell ref="AJ23:AK23"/>
    <mergeCell ref="AL23:AM23"/>
    <mergeCell ref="AN23:AO23"/>
    <mergeCell ref="AP23:AQ23"/>
    <mergeCell ref="AR23:AS23"/>
    <mergeCell ref="AT23:AU23"/>
    <mergeCell ref="AV23:AW23"/>
    <mergeCell ref="AX23:AY23"/>
    <mergeCell ref="AZ23:BA23"/>
    <mergeCell ref="BB23:BC23"/>
    <mergeCell ref="BD23:BE23"/>
    <mergeCell ref="BF23:BG23"/>
    <mergeCell ref="BH23:BI23"/>
    <mergeCell ref="BJ23:BK23"/>
    <mergeCell ref="BL23:BM23"/>
    <mergeCell ref="BN23:BO23"/>
    <mergeCell ref="BP23:BQ23"/>
    <mergeCell ref="BR23:BS23"/>
    <mergeCell ref="BT23:BU23"/>
    <mergeCell ref="BV23:BW23"/>
    <mergeCell ref="BX23:BY23"/>
    <mergeCell ref="BZ23:CA23"/>
    <mergeCell ref="CB23:CC23"/>
    <mergeCell ref="CD23:CE23"/>
    <mergeCell ref="CF23:CG23"/>
    <mergeCell ref="CH23:CI23"/>
    <mergeCell ref="CJ23:CK23"/>
    <mergeCell ref="CL23:CM23"/>
    <mergeCell ref="CN23:CO23"/>
    <mergeCell ref="CP23:CQ23"/>
    <mergeCell ref="CR23:CS23"/>
    <mergeCell ref="CT23:CU23"/>
    <mergeCell ref="CV23:CW23"/>
    <mergeCell ref="CX23:CY23"/>
    <mergeCell ref="CZ23:DA23"/>
    <mergeCell ref="DB23:DC23"/>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AV24:AW24"/>
    <mergeCell ref="AX24:AY24"/>
    <mergeCell ref="AZ24:BA24"/>
    <mergeCell ref="BB24:BC24"/>
    <mergeCell ref="BD24:BE24"/>
    <mergeCell ref="BF24:BG24"/>
    <mergeCell ref="BH24:BI24"/>
    <mergeCell ref="BJ24:BK24"/>
    <mergeCell ref="BL24:BM24"/>
    <mergeCell ref="BN24:BO24"/>
    <mergeCell ref="BP24:BQ24"/>
    <mergeCell ref="BR24:BS24"/>
    <mergeCell ref="BT24:BU24"/>
    <mergeCell ref="BV24:BW24"/>
    <mergeCell ref="BX24:BY24"/>
    <mergeCell ref="BZ24:CA24"/>
    <mergeCell ref="CB24:CC24"/>
    <mergeCell ref="CD24:CE24"/>
    <mergeCell ref="CF24:CG24"/>
    <mergeCell ref="CH24:CI24"/>
    <mergeCell ref="CJ24:CK24"/>
    <mergeCell ref="CL24:CM24"/>
    <mergeCell ref="CN24:CO24"/>
    <mergeCell ref="CP24:CQ24"/>
    <mergeCell ref="CR24:CS24"/>
    <mergeCell ref="CT24:CU24"/>
    <mergeCell ref="CV24:CW24"/>
    <mergeCell ref="CX24:CY24"/>
    <mergeCell ref="CZ24:DA24"/>
    <mergeCell ref="DB24:DC24"/>
    <mergeCell ref="B22:D22"/>
    <mergeCell ref="E22:F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AL22:AM22"/>
    <mergeCell ref="AN22:AO22"/>
    <mergeCell ref="AP22:AQ22"/>
    <mergeCell ref="AR22:AS22"/>
    <mergeCell ref="AT22:AU22"/>
    <mergeCell ref="AV22:AW22"/>
    <mergeCell ref="AX22:AY22"/>
    <mergeCell ref="AZ22:BA22"/>
    <mergeCell ref="BB22:BC22"/>
    <mergeCell ref="BD22:BE22"/>
    <mergeCell ref="BF22:BG22"/>
    <mergeCell ref="BH22:BI22"/>
    <mergeCell ref="BJ22:BK22"/>
    <mergeCell ref="BL22:BM22"/>
    <mergeCell ref="BN22:BO22"/>
    <mergeCell ref="CX22:CY22"/>
    <mergeCell ref="CZ22:DA22"/>
    <mergeCell ref="DB22:DC22"/>
    <mergeCell ref="G22:H22"/>
    <mergeCell ref="BP22:BQ22"/>
    <mergeCell ref="BR22:BS22"/>
    <mergeCell ref="BT22:BU22"/>
    <mergeCell ref="BV22:BW22"/>
    <mergeCell ref="BX22:BY22"/>
    <mergeCell ref="BZ22:CA22"/>
    <mergeCell ref="CB22:CC22"/>
    <mergeCell ref="CD22:CE22"/>
    <mergeCell ref="CF22:CG22"/>
    <mergeCell ref="CH22:CI22"/>
    <mergeCell ref="CJ22:CK22"/>
    <mergeCell ref="CL22:CM22"/>
    <mergeCell ref="CN22:CO22"/>
    <mergeCell ref="CP22:CQ22"/>
    <mergeCell ref="CR22:CS22"/>
    <mergeCell ref="CT22:CU22"/>
    <mergeCell ref="CV22:CW22"/>
  </mergeCells>
  <phoneticPr fontId="15" type="noConversion"/>
  <conditionalFormatting sqref="G17">
    <cfRule type="expression" dxfId="549" priority="359">
      <formula>$C$16="No"</formula>
    </cfRule>
  </conditionalFormatting>
  <conditionalFormatting sqref="G19:G21 G25">
    <cfRule type="expression" dxfId="548" priority="358">
      <formula>$C$18="No"</formula>
    </cfRule>
  </conditionalFormatting>
  <conditionalFormatting sqref="J5:K5">
    <cfRule type="expression" dxfId="547" priority="333">
      <formula>J$4="Y"</formula>
    </cfRule>
  </conditionalFormatting>
  <conditionalFormatting sqref="J6:K6">
    <cfRule type="expression" dxfId="546" priority="332">
      <formula>J$4="Y"</formula>
    </cfRule>
  </conditionalFormatting>
  <conditionalFormatting sqref="J8:K8">
    <cfRule type="expression" dxfId="545" priority="331">
      <formula>J$4="Y"</formula>
    </cfRule>
  </conditionalFormatting>
  <conditionalFormatting sqref="J9:K9">
    <cfRule type="expression" dxfId="544" priority="330">
      <formula>J$4="Y"</formula>
    </cfRule>
  </conditionalFormatting>
  <conditionalFormatting sqref="J10:K10">
    <cfRule type="expression" dxfId="543" priority="329">
      <formula>J$4="Y"</formula>
    </cfRule>
  </conditionalFormatting>
  <conditionalFormatting sqref="J11:K11">
    <cfRule type="expression" dxfId="542" priority="326">
      <formula>J$4="Y"</formula>
    </cfRule>
  </conditionalFormatting>
  <conditionalFormatting sqref="J27">
    <cfRule type="expression" dxfId="541" priority="316">
      <formula>J$4="Y"</formula>
    </cfRule>
  </conditionalFormatting>
  <conditionalFormatting sqref="K27">
    <cfRule type="expression" dxfId="540" priority="315">
      <formula>J$4="Y"</formula>
    </cfRule>
  </conditionalFormatting>
  <conditionalFormatting sqref="K12">
    <cfRule type="expression" dxfId="539" priority="314">
      <formula>J$4="Y"</formula>
    </cfRule>
  </conditionalFormatting>
  <conditionalFormatting sqref="K26">
    <cfRule type="expression" dxfId="538" priority="313">
      <formula>J$4="Y"</formula>
    </cfRule>
  </conditionalFormatting>
  <conditionalFormatting sqref="J13:K13">
    <cfRule type="expression" dxfId="537" priority="172">
      <formula>J$4="Y"</formula>
    </cfRule>
  </conditionalFormatting>
  <conditionalFormatting sqref="J14:K25">
    <cfRule type="expression" dxfId="536" priority="171">
      <formula>J$4="Y"</formula>
    </cfRule>
  </conditionalFormatting>
  <conditionalFormatting sqref="J28:J33">
    <cfRule type="expression" dxfId="535" priority="169">
      <formula>J$4="Y"</formula>
    </cfRule>
  </conditionalFormatting>
  <conditionalFormatting sqref="K28:K33">
    <cfRule type="expression" dxfId="534" priority="168">
      <formula>J$4="Y"</formula>
    </cfRule>
  </conditionalFormatting>
  <conditionalFormatting sqref="E17">
    <cfRule type="expression" dxfId="533" priority="142">
      <formula>$C$16="No"</formula>
    </cfRule>
  </conditionalFormatting>
  <conditionalFormatting sqref="E19:E21 E25">
    <cfRule type="expression" dxfId="532" priority="141">
      <formula>$C$18="No"</formula>
    </cfRule>
  </conditionalFormatting>
  <conditionalFormatting sqref="J1">
    <cfRule type="expression" dxfId="531" priority="140">
      <formula>J4="Y"</formula>
    </cfRule>
  </conditionalFormatting>
  <conditionalFormatting sqref="K1">
    <cfRule type="expression" dxfId="530" priority="139">
      <formula>K4="Y"</formula>
    </cfRule>
  </conditionalFormatting>
  <conditionalFormatting sqref="G17:H17">
    <cfRule type="expression" dxfId="529" priority="138">
      <formula>$G$16="No"</formula>
    </cfRule>
  </conditionalFormatting>
  <conditionalFormatting sqref="G19:H21">
    <cfRule type="expression" dxfId="528" priority="137">
      <formula>$G$18="No"</formula>
    </cfRule>
  </conditionalFormatting>
  <conditionalFormatting sqref="J34">
    <cfRule type="expression" dxfId="527" priority="136">
      <formula>J$4="Y"</formula>
    </cfRule>
  </conditionalFormatting>
  <conditionalFormatting sqref="K34">
    <cfRule type="expression" dxfId="526" priority="135">
      <formula>J$4="Y"</formula>
    </cfRule>
  </conditionalFormatting>
  <conditionalFormatting sqref="L1 N1 P1 R1 T1 V1 X1 Z1 AB1 AD1 AF1 AH1 AJ1 AL1 AN1 AP1 AR1 AT1 AV1 AX1 AZ1 BB1 BD1 BF1 BH1 BJ1 BL1 BN1 BP1 BR1 BT1 BV1 BX1 BZ1 CB1 CD1 CF1 CH1 CJ1 CL1 CN1 CP1 CR1 CT1 CV1 CX1 CZ1 DB1">
    <cfRule type="expression" dxfId="525" priority="134">
      <formula>L4="Y"</formula>
    </cfRule>
  </conditionalFormatting>
  <conditionalFormatting sqref="M1 O1 Q1 S1 U1 W1 Y1 AA1 AC1 AE1 AG1 AI1 AK1 AM1 AO1 AQ1 AS1 AU1 AW1 AY1 BA1 BC1 BE1 BG1 BI1 BK1 BM1 BO1 BQ1 BS1 BU1 BW1 BY1 CA1 CC1 CE1 CG1 CI1 CK1 CM1 CO1 CQ1 CS1 CU1 CW1 CY1 DA1 DC1">
    <cfRule type="expression" dxfId="524" priority="133">
      <formula>M4="Y"</formula>
    </cfRule>
  </conditionalFormatting>
  <conditionalFormatting sqref="J17:K17">
    <cfRule type="expression" dxfId="523" priority="115">
      <formula>J16="No"</formula>
    </cfRule>
  </conditionalFormatting>
  <conditionalFormatting sqref="J19:K19">
    <cfRule type="expression" dxfId="522" priority="114">
      <formula>J18="No"</formula>
    </cfRule>
  </conditionalFormatting>
  <conditionalFormatting sqref="J20:K20">
    <cfRule type="expression" dxfId="521" priority="113">
      <formula>J18="No"</formula>
    </cfRule>
  </conditionalFormatting>
  <conditionalFormatting sqref="J21:K22">
    <cfRule type="expression" dxfId="520" priority="112">
      <formula>J18="No"</formula>
    </cfRule>
  </conditionalFormatting>
  <conditionalFormatting sqref="J25">
    <cfRule type="expression" dxfId="519" priority="68">
      <formula>$C$18="No"</formula>
    </cfRule>
  </conditionalFormatting>
  <conditionalFormatting sqref="J7:K7">
    <cfRule type="expression" dxfId="518" priority="45">
      <formula>J$4="Y"</formula>
    </cfRule>
  </conditionalFormatting>
  <conditionalFormatting sqref="L5:DC5">
    <cfRule type="expression" dxfId="517" priority="22">
      <formula>L$4="Y"</formula>
    </cfRule>
  </conditionalFormatting>
  <conditionalFormatting sqref="L6:DC6">
    <cfRule type="expression" dxfId="516" priority="21">
      <formula>L$4="Y"</formula>
    </cfRule>
  </conditionalFormatting>
  <conditionalFormatting sqref="L8:DC8">
    <cfRule type="expression" dxfId="515" priority="20">
      <formula>L$4="Y"</formula>
    </cfRule>
  </conditionalFormatting>
  <conditionalFormatting sqref="L9:DC9">
    <cfRule type="expression" dxfId="514" priority="19">
      <formula>L$4="Y"</formula>
    </cfRule>
  </conditionalFormatting>
  <conditionalFormatting sqref="L10:DC10">
    <cfRule type="expression" dxfId="513" priority="18">
      <formula>L$4="Y"</formula>
    </cfRule>
  </conditionalFormatting>
  <conditionalFormatting sqref="L11:DC11">
    <cfRule type="expression" dxfId="512" priority="17">
      <formula>L$4="Y"</formula>
    </cfRule>
  </conditionalFormatting>
  <conditionalFormatting sqref="L27 N27 P27 R27 T27 V27 X27 Z27 AB27 AD27 AF27 AH27 AJ27 AL27 AN27 AP27 AR27 AT27 AV27 AX27 AZ27 BB27 BD27 BF27 BH27 BJ27 BL27 BN27 BP27 BR27 BT27 BV27 BX27 BZ27 CB27 CD27 CF27 CH27 CJ27 CL27 CN27 CP27 CR27 CT27 CV27 CX27 CZ27 DB27">
    <cfRule type="expression" dxfId="511" priority="16">
      <formula>L$4="Y"</formula>
    </cfRule>
  </conditionalFormatting>
  <conditionalFormatting sqref="M27 O27 Q27 S27 U27 W27 Y27 AA27 AC27 AE27 AG27 AI27 AK27 AM27 AO27 AQ27 AS27 AU27 AW27 AY27 BA27 BC27 BE27 BG27 BI27 BK27 BM27 BO27 BQ27 BS27 BU27 BW27 BY27 CA27 CC27 CE27 CG27 CI27 CK27 CM27 CO27 CQ27 CS27 CU27 CW27 CY27 DA27 DC27">
    <cfRule type="expression" dxfId="510" priority="15">
      <formula>L$4="Y"</formula>
    </cfRule>
  </conditionalFormatting>
  <conditionalFormatting sqref="M12 O12 Q12 S12 U12 W12 Y12 AA12 AC12 AE12 AG12 AI12 AK12 AM12 AO12 AQ12 AS12 AU12 AW12 AY12 BA12 BC12 BE12 BG12 BI12 BK12 BM12 BO12 BQ12 BS12 BU12 BW12 BY12 CA12 CC12 CE12 CG12 CI12 CK12 CM12 CO12 CQ12 CS12 CU12 CW12 CY12 DA12 DC12">
    <cfRule type="expression" dxfId="509" priority="14">
      <formula>L$4="Y"</formula>
    </cfRule>
  </conditionalFormatting>
  <conditionalFormatting sqref="M26 O26 Q26 S26 U26 W26 Y26 AA26 AC26 AE26 AG26 AI26 AK26 AM26 AO26 AQ26 AS26 AU26 AW26 AY26 BA26 BC26 BE26 BG26 BI26 BK26 BM26 BO26 BQ26 BS26 BU26 BW26 BY26 CA26 CC26 CE26 CG26 CI26 CK26 CM26 CO26 CQ26 CS26 CU26 CW26 CY26 DA26 DC26">
    <cfRule type="expression" dxfId="508" priority="13">
      <formula>L$4="Y"</formula>
    </cfRule>
  </conditionalFormatting>
  <conditionalFormatting sqref="L13:DC13">
    <cfRule type="expression" dxfId="507" priority="12">
      <formula>L$4="Y"</formula>
    </cfRule>
  </conditionalFormatting>
  <conditionalFormatting sqref="L14:DC25">
    <cfRule type="expression" dxfId="506" priority="11">
      <formula>L$4="Y"</formula>
    </cfRule>
  </conditionalFormatting>
  <conditionalFormatting sqref="L28:L33 N28:N33 P28:P33 R28:R33 T28:T33 V28:V33 X28:X33 Z28:Z33 AB28:AB33 AD28:AD33 AF28:AF33 AH28:AH33 AJ28:AJ33 AL28:AL33 AN28:AN33 AP28:AP33 AR28:AR33 AT28:AT33 AV28:AV33 AX28:AX33 AZ28:AZ33 BB28:BB33 BD28:BD33 BF28:BF33 BH28:BH33 BJ28:BJ33 BL28:BL33 BN28:BN33 BP28:BP33 BR28:BR33 BT28:BT33 BV28:BV33 BX28:BX33 BZ28:BZ33 CB28:CB33 CD28:CD33 CF28:CF33 CH28:CH33 CJ28:CJ33 CL28:CL33 CN28:CN33 CP28:CP33 CR28:CR33 CT28:CT33 CV28:CV33 CX28:CX33 CZ28:CZ33 DB28:DB33">
    <cfRule type="expression" dxfId="505" priority="10">
      <formula>L$4="Y"</formula>
    </cfRule>
  </conditionalFormatting>
  <conditionalFormatting sqref="M28:M33 O28:O33 Q28:Q33 S28:S33 U28:U33 W28:W33 Y28:Y33 AA28:AA33 AC28:AC33 AE28:AE33 AG28:AG33 AI28:AI33 AK28:AK33 AM28:AM33 AO28:AO33 AQ28:AQ33 AS28:AS33 AU28:AU33 AW28:AW33 AY28:AY33 BA28:BA33 BC28:BC33 BE28:BE33 BG28:BG33 BI28:BI33 BK28:BK33 BM28:BM33 BO28:BO33 BQ28:BQ33 BS28:BS33 BU28:BU33 BW28:BW33 BY28:BY33 CA28:CA33 CC28:CC33 CE28:CE33 CG28:CG33 CI28:CI33 CK28:CK33 CM28:CM33 CO28:CO33 CQ28:CQ33 CS28:CS33 CU28:CU33 CW28:CW33 CY28:CY33 DA28:DA33 DC28:DC33">
    <cfRule type="expression" dxfId="504" priority="9">
      <formula>L$4="Y"</formula>
    </cfRule>
  </conditionalFormatting>
  <conditionalFormatting sqref="L34 N34 P34 R34 T34 V34 X34 Z34 AB34 AD34 AF34 AH34 AJ34 AL34 AN34 AP34 AR34 AT34 AV34 AX34 AZ34 BB34 BD34 BF34 BH34 BJ34 BL34 BN34 BP34 BR34 BT34 BV34 BX34 BZ34 CB34 CD34 CF34 CH34 CJ34 CL34 CN34 CP34 CR34 CT34 CV34 CX34 CZ34 DB34">
    <cfRule type="expression" dxfId="503" priority="8">
      <formula>L$4="Y"</formula>
    </cfRule>
  </conditionalFormatting>
  <conditionalFormatting sqref="M34 O34 Q34 S34 U34 W34 Y34 AA34 AC34 AE34 AG34 AI34 AK34 AM34 AO34 AQ34 AS34 AU34 AW34 AY34 BA34 BC34 BE34 BG34 BI34 BK34 BM34 BO34 BQ34 BS34 BU34 BW34 BY34 CA34 CC34 CE34 CG34 CI34 CK34 CM34 CO34 CQ34 CS34 CU34 CW34 CY34 DA34 DC34">
    <cfRule type="expression" dxfId="502" priority="7">
      <formula>L$4="Y"</formula>
    </cfRule>
  </conditionalFormatting>
  <conditionalFormatting sqref="L17:DC17">
    <cfRule type="expression" dxfId="501" priority="6">
      <formula>L16="No"</formula>
    </cfRule>
  </conditionalFormatting>
  <conditionalFormatting sqref="L19:DC19">
    <cfRule type="expression" dxfId="500" priority="5">
      <formula>L18="No"</formula>
    </cfRule>
  </conditionalFormatting>
  <conditionalFormatting sqref="L20:DC20">
    <cfRule type="expression" dxfId="499" priority="4">
      <formula>L18="No"</formula>
    </cfRule>
  </conditionalFormatting>
  <conditionalFormatting sqref="L21:DC22">
    <cfRule type="expression" dxfId="498" priority="3">
      <formula>L18="No"</formula>
    </cfRule>
  </conditionalFormatting>
  <conditionalFormatting sqref="L25 N25 P25 R25 T25 V25 X25 Z25 AB25 AD25 AF25 AH25 AJ25 AL25 AN25 AP25 AR25 AT25 AV25 AX25 AZ25 BB25 BD25 BF25 BH25 BJ25 BL25 BN25 BP25 BR25 BT25 BV25 BX25 BZ25 CB25 CD25 CF25 CH25 CJ25 CL25 CN25 CP25 CR25 CT25 CV25 CX25 CZ25 DB25">
    <cfRule type="expression" dxfId="497" priority="2">
      <formula>$C$18="No"</formula>
    </cfRule>
  </conditionalFormatting>
  <conditionalFormatting sqref="L7:DC7">
    <cfRule type="expression" dxfId="496" priority="1">
      <formula>L$4="Y"</formula>
    </cfRule>
  </conditionalFormatting>
  <dataValidations count="1">
    <dataValidation type="whole" operator="lessThanOrEqual" allowBlank="1" showInputMessage="1" showErrorMessage="1" error="Do not enter a value greater than 366. " sqref="G25:H25" xr:uid="{340A93E5-C1A8-4C69-8415-AC6F638C57D3}">
      <formula1>366</formula1>
    </dataValidation>
  </dataValidations>
  <printOptions horizontalCentered="1"/>
  <pageMargins left="0.2" right="0.2" top="0.75" bottom="0.75" header="0.3" footer="0.3"/>
  <pageSetup scale="90" orientation="landscape" horizontalDpi="1200" verticalDpi="1200" r:id="rId1"/>
  <headerFooter>
    <oddHeader>&amp;C&amp;"Times New Roman,Bold"First Things First Cost of Quality Study
Provider Survey for Licensed Centers</oddHeader>
    <oddFooter>&amp;LQuestions? Contact Burns &amp; Associates, Inc. at CostofQuality@burnshealthpolicy.com / or (602) 241-8515&amp;RPrinted &amp;D</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'Drop Down Lists'!$B$9:$B$15</xm:f>
          </x14:formula1>
          <xm:sqref>G13 J13 E13 L13:DC13</xm:sqref>
        </x14:dataValidation>
        <x14:dataValidation type="list" allowBlank="1" showInputMessage="1" showErrorMessage="1" xr:uid="{00000000-0002-0000-0200-000001000000}">
          <x14:formula1>
            <xm:f>'Drop Down Lists'!$I$1:$I$48</xm:f>
          </x14:formula1>
          <xm:sqref>E28:DC34</xm:sqref>
        </x14:dataValidation>
        <x14:dataValidation type="list" allowBlank="1" showInputMessage="1" showErrorMessage="1" xr:uid="{00000000-0002-0000-0200-000002000000}">
          <x14:formula1>
            <xm:f>'Drop Down Lists'!$D$25:$D$26</xm:f>
          </x14:formula1>
          <xm:sqref>C18 C16 G18 G16 J18 J16 L16 L18 N16 N18 P16 P18 R16 R18 T16 T18 V16 V18 X16 X18 Z16 Z18 AB16 AB18 AD16 AD18 AF16 AF18 AH16 AH18 AJ16 AJ18 AL16 AL18 AN16 AN18 AP16 AP18 AR16 AR18 AT16 AT18 AV16 AV18 AX16 AX18 AZ16 AZ18 BB16 BB18 BD16 BD18 BF16 BF18 BH16 BH18 BJ16 BJ18 BL16 DB16 BN16 BN18 BP16 BP18 BR16 BR18 BT16 BT18 BV16 BV18 BX16 BX18 BZ16 BZ18 CB16 CB18 CD16 CD18 CF16 CF18 CH16 CH18 DB18 CJ16 CJ18 CL16 CL18 CN16 CN18 CP16 CP18 CR16 CR18 CT16 CT18 CV16 CV18 CX16 CX18 CZ16 CZ18 BL18 E18 E16 E22 J22 G22 L22:M22 N22:DC22</xm:sqref>
        </x14:dataValidation>
        <x14:dataValidation type="list" allowBlank="1" showInputMessage="1" showErrorMessage="1" xr:uid="{00000000-0002-0000-0200-000003000000}">
          <x14:formula1>
            <xm:f>'Drop Down Lists'!$F$29:$F$34</xm:f>
          </x14:formula1>
          <xm:sqref>C17 G17 J17 E17</xm:sqref>
        </x14:dataValidation>
        <x14:dataValidation type="list" allowBlank="1" showInputMessage="1" showErrorMessage="1" xr:uid="{00000000-0002-0000-0200-000004000000}">
          <x14:formula1>
            <xm:f>'Drop Down Lists'!$B$17:$B$25</xm:f>
          </x14:formula1>
          <xm:sqref>CV19:CV21 E19:E21 CZ19:CZ21 C25 CT19:CT21 C19:C21 CR19:CR21 CP19:CP21 CN19:CN21 CL19:CL21 CJ19:CJ21 CH19:CH21 CF19:CF21 CD19:CD21 CB19:CB21 BZ19:BZ21 BX19:BX21 BV19:BV21 BT19:BT21 BR19:BR21 BP19:BP21 BN19:BN21 BL19:BL21 BJ19:BJ21 BH19:BH21 BF19:BF21 BD19:BD21 BB19:BB21 AZ19:AZ21 AX19:AX21 AV19:AV21 AT19:AT21 AR19:AR21 AP19:AP21 AN19:AN21 AL19:AL21 AJ19:AJ21 AH19:AH21 AF19:AF21 AD19:AD21 AB19:AB21 Z19:Z21 X19:X21 V19:V21 T19:T21 R19:R21 P19:P21 N19:N21 DB19:DB21 G19:G21 J19:J21 L19:L21 CX19:CX21</xm:sqref>
        </x14:dataValidation>
        <x14:dataValidation type="list" allowBlank="1" showInputMessage="1" showErrorMessage="1" xr:uid="{00000000-0002-0000-0200-000005000000}">
          <x14:formula1>
            <xm:f>'Drop Down Lists'!$D$2:$D$8</xm:f>
          </x14:formula1>
          <xm:sqref>L17 N17 P17 R17 T17 V17 X17 Z17 AB17 AD17 AF17 AH17 AJ17 AL17 AN17 AP17 AR17 AT17 AV17 AX17 AZ17 BB17 BD17 BF17 BH17 BJ17 BL17 BN17 BP17 BR17 BT17 BV17 BX17 BZ17 CB17 CD17 CF17 CH17 CJ17 CL17 CN17 CP17 CR17 CT17 CV17 CX17 CZ17 DB17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TD43"/>
  <sheetViews>
    <sheetView showGridLines="0" zoomScaleNormal="100" zoomScaleSheetLayoutView="100" workbookViewId="0">
      <selection activeCell="M10" sqref="M10"/>
    </sheetView>
  </sheetViews>
  <sheetFormatPr defaultRowHeight="15" x14ac:dyDescent="0.25"/>
  <cols>
    <col min="1" max="1" width="5.28515625" style="108" customWidth="1"/>
    <col min="2" max="2" width="67.7109375" customWidth="1"/>
    <col min="3" max="22" width="7.28515625" customWidth="1"/>
    <col min="23" max="23" width="7.28515625" style="3" hidden="1" customWidth="1"/>
    <col min="24" max="33" width="7.28515625" style="5" customWidth="1"/>
    <col min="34" max="513" width="7.28515625" customWidth="1"/>
  </cols>
  <sheetData>
    <row r="1" spans="1:524" x14ac:dyDescent="0.25">
      <c r="A1" s="843" t="str">
        <f>IF(ISBLANK('Contact Info'!C7)=TRUE, "",'Contact Info'!C7)</f>
        <v/>
      </c>
      <c r="B1" s="843"/>
      <c r="C1" s="118"/>
      <c r="D1" s="118"/>
      <c r="E1" s="118"/>
      <c r="F1" s="118"/>
      <c r="G1" s="118"/>
      <c r="H1" s="118"/>
      <c r="I1" s="118"/>
      <c r="J1" s="118"/>
      <c r="K1" s="118"/>
      <c r="L1" s="118"/>
      <c r="M1" s="118"/>
      <c r="N1" s="118"/>
      <c r="O1" s="118"/>
      <c r="P1" s="118"/>
      <c r="Q1" s="118"/>
      <c r="R1" s="118"/>
      <c r="S1" s="118"/>
      <c r="T1" s="118"/>
      <c r="U1" s="118"/>
      <c r="V1" s="118"/>
      <c r="W1" s="159"/>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row>
    <row r="2" spans="1:524" ht="9" customHeight="1" x14ac:dyDescent="0.25">
      <c r="A2" s="104"/>
      <c r="B2" s="5"/>
      <c r="C2" s="255" t="s">
        <v>284</v>
      </c>
      <c r="D2" s="255" t="s">
        <v>284</v>
      </c>
      <c r="E2" s="255" t="s">
        <v>265</v>
      </c>
      <c r="F2" s="255" t="s">
        <v>265</v>
      </c>
      <c r="G2" s="255" t="s">
        <v>266</v>
      </c>
      <c r="H2" s="255" t="s">
        <v>266</v>
      </c>
      <c r="I2" s="255" t="s">
        <v>285</v>
      </c>
      <c r="J2" s="255" t="s">
        <v>285</v>
      </c>
      <c r="K2" s="255" t="s">
        <v>267</v>
      </c>
      <c r="L2" s="255" t="s">
        <v>267</v>
      </c>
      <c r="M2" s="255" t="s">
        <v>284</v>
      </c>
      <c r="N2" s="255" t="s">
        <v>284</v>
      </c>
      <c r="O2" s="255" t="s">
        <v>265</v>
      </c>
      <c r="P2" s="255" t="s">
        <v>265</v>
      </c>
      <c r="Q2" s="255" t="s">
        <v>266</v>
      </c>
      <c r="R2" s="255" t="s">
        <v>266</v>
      </c>
      <c r="S2" s="255" t="s">
        <v>285</v>
      </c>
      <c r="T2" s="255" t="s">
        <v>285</v>
      </c>
      <c r="U2" s="255" t="s">
        <v>267</v>
      </c>
      <c r="V2" s="255" t="s">
        <v>267</v>
      </c>
      <c r="W2" s="256"/>
      <c r="X2" s="255" t="s">
        <v>284</v>
      </c>
      <c r="Y2" s="255" t="s">
        <v>284</v>
      </c>
      <c r="Z2" s="255" t="s">
        <v>265</v>
      </c>
      <c r="AA2" s="255" t="s">
        <v>265</v>
      </c>
      <c r="AB2" s="255" t="s">
        <v>266</v>
      </c>
      <c r="AC2" s="255" t="s">
        <v>266</v>
      </c>
      <c r="AD2" s="255" t="s">
        <v>285</v>
      </c>
      <c r="AE2" s="255" t="s">
        <v>285</v>
      </c>
      <c r="AF2" s="255" t="s">
        <v>267</v>
      </c>
      <c r="AG2" s="255" t="s">
        <v>267</v>
      </c>
      <c r="AH2" s="255" t="s">
        <v>284</v>
      </c>
      <c r="AI2" s="255" t="s">
        <v>284</v>
      </c>
      <c r="AJ2" s="255" t="s">
        <v>265</v>
      </c>
      <c r="AK2" s="255" t="s">
        <v>265</v>
      </c>
      <c r="AL2" s="255" t="s">
        <v>266</v>
      </c>
      <c r="AM2" s="255" t="s">
        <v>266</v>
      </c>
      <c r="AN2" s="255" t="s">
        <v>285</v>
      </c>
      <c r="AO2" s="255" t="s">
        <v>285</v>
      </c>
      <c r="AP2" s="255" t="s">
        <v>267</v>
      </c>
      <c r="AQ2" s="255" t="s">
        <v>267</v>
      </c>
      <c r="AR2" s="255" t="s">
        <v>284</v>
      </c>
      <c r="AS2" s="255" t="s">
        <v>284</v>
      </c>
      <c r="AT2" s="255" t="s">
        <v>265</v>
      </c>
      <c r="AU2" s="255" t="s">
        <v>265</v>
      </c>
      <c r="AV2" s="255" t="s">
        <v>266</v>
      </c>
      <c r="AW2" s="255" t="s">
        <v>266</v>
      </c>
      <c r="AX2" s="255" t="s">
        <v>285</v>
      </c>
      <c r="AY2" s="255" t="s">
        <v>285</v>
      </c>
      <c r="AZ2" s="255" t="s">
        <v>267</v>
      </c>
      <c r="BA2" s="255" t="s">
        <v>267</v>
      </c>
      <c r="BB2" s="255" t="s">
        <v>284</v>
      </c>
      <c r="BC2" s="255" t="s">
        <v>284</v>
      </c>
      <c r="BD2" s="255" t="s">
        <v>265</v>
      </c>
      <c r="BE2" s="255" t="s">
        <v>265</v>
      </c>
      <c r="BF2" s="255" t="s">
        <v>266</v>
      </c>
      <c r="BG2" s="255" t="s">
        <v>266</v>
      </c>
      <c r="BH2" s="255" t="s">
        <v>285</v>
      </c>
      <c r="BI2" s="255" t="s">
        <v>285</v>
      </c>
      <c r="BJ2" s="255" t="s">
        <v>267</v>
      </c>
      <c r="BK2" s="255" t="s">
        <v>267</v>
      </c>
      <c r="BL2" s="255" t="s">
        <v>284</v>
      </c>
      <c r="BM2" s="255" t="s">
        <v>284</v>
      </c>
      <c r="BN2" s="255" t="s">
        <v>265</v>
      </c>
      <c r="BO2" s="255" t="s">
        <v>265</v>
      </c>
      <c r="BP2" s="255" t="s">
        <v>266</v>
      </c>
      <c r="BQ2" s="255" t="s">
        <v>266</v>
      </c>
      <c r="BR2" s="255" t="s">
        <v>285</v>
      </c>
      <c r="BS2" s="255" t="s">
        <v>285</v>
      </c>
      <c r="BT2" s="255" t="s">
        <v>267</v>
      </c>
      <c r="BU2" s="255" t="s">
        <v>267</v>
      </c>
      <c r="BV2" s="255" t="s">
        <v>284</v>
      </c>
      <c r="BW2" s="255" t="s">
        <v>284</v>
      </c>
      <c r="BX2" s="255" t="s">
        <v>265</v>
      </c>
      <c r="BY2" s="255" t="s">
        <v>265</v>
      </c>
      <c r="BZ2" s="255" t="s">
        <v>266</v>
      </c>
      <c r="CA2" s="255" t="s">
        <v>266</v>
      </c>
      <c r="CB2" s="255" t="s">
        <v>285</v>
      </c>
      <c r="CC2" s="255" t="s">
        <v>285</v>
      </c>
      <c r="CD2" s="255" t="s">
        <v>267</v>
      </c>
      <c r="CE2" s="255" t="s">
        <v>267</v>
      </c>
      <c r="CF2" s="255" t="s">
        <v>284</v>
      </c>
      <c r="CG2" s="255" t="s">
        <v>284</v>
      </c>
      <c r="CH2" s="255" t="s">
        <v>265</v>
      </c>
      <c r="CI2" s="255" t="s">
        <v>265</v>
      </c>
      <c r="CJ2" s="255" t="s">
        <v>266</v>
      </c>
      <c r="CK2" s="255" t="s">
        <v>266</v>
      </c>
      <c r="CL2" s="255" t="s">
        <v>285</v>
      </c>
      <c r="CM2" s="255" t="s">
        <v>285</v>
      </c>
      <c r="CN2" s="255" t="s">
        <v>267</v>
      </c>
      <c r="CO2" s="255" t="s">
        <v>267</v>
      </c>
      <c r="CP2" s="255" t="s">
        <v>284</v>
      </c>
      <c r="CQ2" s="255" t="s">
        <v>284</v>
      </c>
      <c r="CR2" s="255" t="s">
        <v>265</v>
      </c>
      <c r="CS2" s="255" t="s">
        <v>265</v>
      </c>
      <c r="CT2" s="255" t="s">
        <v>266</v>
      </c>
      <c r="CU2" s="255" t="s">
        <v>266</v>
      </c>
      <c r="CV2" s="255" t="s">
        <v>285</v>
      </c>
      <c r="CW2" s="255" t="s">
        <v>285</v>
      </c>
      <c r="CX2" s="255" t="s">
        <v>267</v>
      </c>
      <c r="CY2" s="255" t="s">
        <v>267</v>
      </c>
      <c r="CZ2" s="255" t="s">
        <v>284</v>
      </c>
      <c r="DA2" s="255" t="s">
        <v>284</v>
      </c>
      <c r="DB2" s="255" t="s">
        <v>265</v>
      </c>
      <c r="DC2" s="255" t="s">
        <v>265</v>
      </c>
      <c r="DD2" s="255" t="s">
        <v>266</v>
      </c>
      <c r="DE2" s="255" t="s">
        <v>266</v>
      </c>
      <c r="DF2" s="255" t="s">
        <v>285</v>
      </c>
      <c r="DG2" s="255" t="s">
        <v>285</v>
      </c>
      <c r="DH2" s="255" t="s">
        <v>267</v>
      </c>
      <c r="DI2" s="255" t="s">
        <v>267</v>
      </c>
      <c r="DJ2" s="255" t="s">
        <v>284</v>
      </c>
      <c r="DK2" s="255" t="s">
        <v>284</v>
      </c>
      <c r="DL2" s="255" t="s">
        <v>265</v>
      </c>
      <c r="DM2" s="255" t="s">
        <v>265</v>
      </c>
      <c r="DN2" s="255" t="s">
        <v>266</v>
      </c>
      <c r="DO2" s="255" t="s">
        <v>266</v>
      </c>
      <c r="DP2" s="255" t="s">
        <v>285</v>
      </c>
      <c r="DQ2" s="255" t="s">
        <v>285</v>
      </c>
      <c r="DR2" s="255" t="s">
        <v>267</v>
      </c>
      <c r="DS2" s="255" t="s">
        <v>267</v>
      </c>
      <c r="DT2" s="255" t="s">
        <v>284</v>
      </c>
      <c r="DU2" s="255" t="s">
        <v>284</v>
      </c>
      <c r="DV2" s="255" t="s">
        <v>265</v>
      </c>
      <c r="DW2" s="255" t="s">
        <v>265</v>
      </c>
      <c r="DX2" s="255" t="s">
        <v>266</v>
      </c>
      <c r="DY2" s="255" t="s">
        <v>266</v>
      </c>
      <c r="DZ2" s="255" t="s">
        <v>285</v>
      </c>
      <c r="EA2" s="255" t="s">
        <v>285</v>
      </c>
      <c r="EB2" s="255" t="s">
        <v>267</v>
      </c>
      <c r="EC2" s="255" t="s">
        <v>267</v>
      </c>
      <c r="ED2" s="255" t="s">
        <v>284</v>
      </c>
      <c r="EE2" s="255" t="s">
        <v>284</v>
      </c>
      <c r="EF2" s="255" t="s">
        <v>265</v>
      </c>
      <c r="EG2" s="255" t="s">
        <v>265</v>
      </c>
      <c r="EH2" s="255" t="s">
        <v>266</v>
      </c>
      <c r="EI2" s="255" t="s">
        <v>266</v>
      </c>
      <c r="EJ2" s="255" t="s">
        <v>285</v>
      </c>
      <c r="EK2" s="255" t="s">
        <v>285</v>
      </c>
      <c r="EL2" s="255" t="s">
        <v>267</v>
      </c>
      <c r="EM2" s="255" t="s">
        <v>267</v>
      </c>
      <c r="EN2" s="255" t="s">
        <v>284</v>
      </c>
      <c r="EO2" s="255" t="s">
        <v>284</v>
      </c>
      <c r="EP2" s="255" t="s">
        <v>265</v>
      </c>
      <c r="EQ2" s="255" t="s">
        <v>265</v>
      </c>
      <c r="ER2" s="255" t="s">
        <v>266</v>
      </c>
      <c r="ES2" s="255" t="s">
        <v>266</v>
      </c>
      <c r="ET2" s="255" t="s">
        <v>285</v>
      </c>
      <c r="EU2" s="255" t="s">
        <v>285</v>
      </c>
      <c r="EV2" s="255" t="s">
        <v>267</v>
      </c>
      <c r="EW2" s="255" t="s">
        <v>267</v>
      </c>
      <c r="EX2" s="255" t="s">
        <v>284</v>
      </c>
      <c r="EY2" s="255" t="s">
        <v>284</v>
      </c>
      <c r="EZ2" s="255" t="s">
        <v>265</v>
      </c>
      <c r="FA2" s="255" t="s">
        <v>265</v>
      </c>
      <c r="FB2" s="255" t="s">
        <v>266</v>
      </c>
      <c r="FC2" s="255" t="s">
        <v>266</v>
      </c>
      <c r="FD2" s="255" t="s">
        <v>285</v>
      </c>
      <c r="FE2" s="255" t="s">
        <v>285</v>
      </c>
      <c r="FF2" s="255" t="s">
        <v>267</v>
      </c>
      <c r="FG2" s="255" t="s">
        <v>267</v>
      </c>
      <c r="FH2" s="255" t="s">
        <v>284</v>
      </c>
      <c r="FI2" s="255" t="s">
        <v>284</v>
      </c>
      <c r="FJ2" s="255" t="s">
        <v>265</v>
      </c>
      <c r="FK2" s="255" t="s">
        <v>265</v>
      </c>
      <c r="FL2" s="255" t="s">
        <v>266</v>
      </c>
      <c r="FM2" s="255" t="s">
        <v>266</v>
      </c>
      <c r="FN2" s="255" t="s">
        <v>285</v>
      </c>
      <c r="FO2" s="255" t="s">
        <v>285</v>
      </c>
      <c r="FP2" s="255" t="s">
        <v>267</v>
      </c>
      <c r="FQ2" s="255" t="s">
        <v>267</v>
      </c>
      <c r="FR2" s="255" t="s">
        <v>284</v>
      </c>
      <c r="FS2" s="255" t="s">
        <v>284</v>
      </c>
      <c r="FT2" s="255" t="s">
        <v>265</v>
      </c>
      <c r="FU2" s="255" t="s">
        <v>265</v>
      </c>
      <c r="FV2" s="255" t="s">
        <v>266</v>
      </c>
      <c r="FW2" s="255" t="s">
        <v>266</v>
      </c>
      <c r="FX2" s="255" t="s">
        <v>285</v>
      </c>
      <c r="FY2" s="255" t="s">
        <v>285</v>
      </c>
      <c r="FZ2" s="255" t="s">
        <v>267</v>
      </c>
      <c r="GA2" s="255" t="s">
        <v>267</v>
      </c>
      <c r="GB2" s="255" t="s">
        <v>284</v>
      </c>
      <c r="GC2" s="255" t="s">
        <v>284</v>
      </c>
      <c r="GD2" s="255" t="s">
        <v>265</v>
      </c>
      <c r="GE2" s="255" t="s">
        <v>265</v>
      </c>
      <c r="GF2" s="255" t="s">
        <v>266</v>
      </c>
      <c r="GG2" s="255" t="s">
        <v>266</v>
      </c>
      <c r="GH2" s="255" t="s">
        <v>285</v>
      </c>
      <c r="GI2" s="255" t="s">
        <v>285</v>
      </c>
      <c r="GJ2" s="255" t="s">
        <v>267</v>
      </c>
      <c r="GK2" s="255" t="s">
        <v>267</v>
      </c>
      <c r="GL2" s="255" t="s">
        <v>284</v>
      </c>
      <c r="GM2" s="255" t="s">
        <v>284</v>
      </c>
      <c r="GN2" s="255" t="s">
        <v>265</v>
      </c>
      <c r="GO2" s="255" t="s">
        <v>265</v>
      </c>
      <c r="GP2" s="255" t="s">
        <v>266</v>
      </c>
      <c r="GQ2" s="255" t="s">
        <v>266</v>
      </c>
      <c r="GR2" s="255" t="s">
        <v>285</v>
      </c>
      <c r="GS2" s="255" t="s">
        <v>285</v>
      </c>
      <c r="GT2" s="255" t="s">
        <v>267</v>
      </c>
      <c r="GU2" s="255" t="s">
        <v>267</v>
      </c>
      <c r="GV2" s="255" t="s">
        <v>284</v>
      </c>
      <c r="GW2" s="255" t="s">
        <v>284</v>
      </c>
      <c r="GX2" s="255" t="s">
        <v>265</v>
      </c>
      <c r="GY2" s="255" t="s">
        <v>265</v>
      </c>
      <c r="GZ2" s="255" t="s">
        <v>266</v>
      </c>
      <c r="HA2" s="255" t="s">
        <v>266</v>
      </c>
      <c r="HB2" s="255" t="s">
        <v>285</v>
      </c>
      <c r="HC2" s="255" t="s">
        <v>285</v>
      </c>
      <c r="HD2" s="255" t="s">
        <v>267</v>
      </c>
      <c r="HE2" s="255" t="s">
        <v>267</v>
      </c>
      <c r="HF2" s="255" t="s">
        <v>284</v>
      </c>
      <c r="HG2" s="255" t="s">
        <v>284</v>
      </c>
      <c r="HH2" s="255" t="s">
        <v>265</v>
      </c>
      <c r="HI2" s="255" t="s">
        <v>265</v>
      </c>
      <c r="HJ2" s="255" t="s">
        <v>266</v>
      </c>
      <c r="HK2" s="255" t="s">
        <v>266</v>
      </c>
      <c r="HL2" s="255" t="s">
        <v>285</v>
      </c>
      <c r="HM2" s="255" t="s">
        <v>285</v>
      </c>
      <c r="HN2" s="255" t="s">
        <v>267</v>
      </c>
      <c r="HO2" s="255" t="s">
        <v>267</v>
      </c>
      <c r="HP2" s="255" t="s">
        <v>284</v>
      </c>
      <c r="HQ2" s="255" t="s">
        <v>284</v>
      </c>
      <c r="HR2" s="255" t="s">
        <v>265</v>
      </c>
      <c r="HS2" s="255" t="s">
        <v>265</v>
      </c>
      <c r="HT2" s="255" t="s">
        <v>266</v>
      </c>
      <c r="HU2" s="255" t="s">
        <v>266</v>
      </c>
      <c r="HV2" s="255" t="s">
        <v>285</v>
      </c>
      <c r="HW2" s="255" t="s">
        <v>285</v>
      </c>
      <c r="HX2" s="255" t="s">
        <v>267</v>
      </c>
      <c r="HY2" s="255" t="s">
        <v>267</v>
      </c>
      <c r="HZ2" s="255" t="s">
        <v>284</v>
      </c>
      <c r="IA2" s="255" t="s">
        <v>284</v>
      </c>
      <c r="IB2" s="255" t="s">
        <v>265</v>
      </c>
      <c r="IC2" s="255" t="s">
        <v>265</v>
      </c>
      <c r="ID2" s="255" t="s">
        <v>266</v>
      </c>
      <c r="IE2" s="255" t="s">
        <v>266</v>
      </c>
      <c r="IF2" s="255" t="s">
        <v>285</v>
      </c>
      <c r="IG2" s="255" t="s">
        <v>285</v>
      </c>
      <c r="IH2" s="255" t="s">
        <v>267</v>
      </c>
      <c r="II2" s="255" t="s">
        <v>267</v>
      </c>
      <c r="IJ2" s="255" t="s">
        <v>284</v>
      </c>
      <c r="IK2" s="255" t="s">
        <v>284</v>
      </c>
      <c r="IL2" s="255" t="s">
        <v>265</v>
      </c>
      <c r="IM2" s="255" t="s">
        <v>265</v>
      </c>
      <c r="IN2" s="255" t="s">
        <v>266</v>
      </c>
      <c r="IO2" s="255" t="s">
        <v>266</v>
      </c>
      <c r="IP2" s="255" t="s">
        <v>285</v>
      </c>
      <c r="IQ2" s="255" t="s">
        <v>285</v>
      </c>
      <c r="IR2" s="255" t="s">
        <v>267</v>
      </c>
      <c r="IS2" s="255" t="s">
        <v>267</v>
      </c>
      <c r="IT2" s="255" t="s">
        <v>284</v>
      </c>
      <c r="IU2" s="255" t="s">
        <v>284</v>
      </c>
      <c r="IV2" s="255" t="s">
        <v>265</v>
      </c>
      <c r="IW2" s="255" t="s">
        <v>265</v>
      </c>
      <c r="IX2" s="255" t="s">
        <v>266</v>
      </c>
      <c r="IY2" s="255" t="s">
        <v>266</v>
      </c>
      <c r="IZ2" s="255" t="s">
        <v>285</v>
      </c>
      <c r="JA2" s="255" t="s">
        <v>285</v>
      </c>
      <c r="JB2" s="255" t="s">
        <v>267</v>
      </c>
      <c r="JC2" s="255" t="s">
        <v>267</v>
      </c>
      <c r="JD2" s="255" t="s">
        <v>284</v>
      </c>
      <c r="JE2" s="255" t="s">
        <v>284</v>
      </c>
      <c r="JF2" s="255" t="s">
        <v>265</v>
      </c>
      <c r="JG2" s="255" t="s">
        <v>265</v>
      </c>
      <c r="JH2" s="255" t="s">
        <v>266</v>
      </c>
      <c r="JI2" s="255" t="s">
        <v>266</v>
      </c>
      <c r="JJ2" s="255" t="s">
        <v>285</v>
      </c>
      <c r="JK2" s="255" t="s">
        <v>285</v>
      </c>
      <c r="JL2" s="255" t="s">
        <v>267</v>
      </c>
      <c r="JM2" s="255" t="s">
        <v>267</v>
      </c>
      <c r="JN2" s="255" t="s">
        <v>284</v>
      </c>
      <c r="JO2" s="255" t="s">
        <v>284</v>
      </c>
      <c r="JP2" s="255" t="s">
        <v>265</v>
      </c>
      <c r="JQ2" s="255" t="s">
        <v>265</v>
      </c>
      <c r="JR2" s="255" t="s">
        <v>266</v>
      </c>
      <c r="JS2" s="255" t="s">
        <v>266</v>
      </c>
      <c r="JT2" s="255" t="s">
        <v>285</v>
      </c>
      <c r="JU2" s="255" t="s">
        <v>285</v>
      </c>
      <c r="JV2" s="255" t="s">
        <v>267</v>
      </c>
      <c r="JW2" s="255" t="s">
        <v>267</v>
      </c>
      <c r="JX2" s="255" t="s">
        <v>284</v>
      </c>
      <c r="JY2" s="255" t="s">
        <v>284</v>
      </c>
      <c r="JZ2" s="255" t="s">
        <v>265</v>
      </c>
      <c r="KA2" s="255" t="s">
        <v>265</v>
      </c>
      <c r="KB2" s="255" t="s">
        <v>266</v>
      </c>
      <c r="KC2" s="255" t="s">
        <v>266</v>
      </c>
      <c r="KD2" s="255" t="s">
        <v>285</v>
      </c>
      <c r="KE2" s="255" t="s">
        <v>285</v>
      </c>
      <c r="KF2" s="255" t="s">
        <v>267</v>
      </c>
      <c r="KG2" s="255" t="s">
        <v>267</v>
      </c>
      <c r="KH2" s="255" t="s">
        <v>284</v>
      </c>
      <c r="KI2" s="255" t="s">
        <v>284</v>
      </c>
      <c r="KJ2" s="255" t="s">
        <v>265</v>
      </c>
      <c r="KK2" s="255" t="s">
        <v>265</v>
      </c>
      <c r="KL2" s="255" t="s">
        <v>266</v>
      </c>
      <c r="KM2" s="255" t="s">
        <v>266</v>
      </c>
      <c r="KN2" s="255" t="s">
        <v>285</v>
      </c>
      <c r="KO2" s="255" t="s">
        <v>285</v>
      </c>
      <c r="KP2" s="255" t="s">
        <v>267</v>
      </c>
      <c r="KQ2" s="255" t="s">
        <v>267</v>
      </c>
      <c r="KR2" s="255" t="s">
        <v>284</v>
      </c>
      <c r="KS2" s="255" t="s">
        <v>284</v>
      </c>
      <c r="KT2" s="255" t="s">
        <v>265</v>
      </c>
      <c r="KU2" s="255" t="s">
        <v>265</v>
      </c>
      <c r="KV2" s="255" t="s">
        <v>266</v>
      </c>
      <c r="KW2" s="255" t="s">
        <v>266</v>
      </c>
      <c r="KX2" s="255" t="s">
        <v>285</v>
      </c>
      <c r="KY2" s="255" t="s">
        <v>285</v>
      </c>
      <c r="KZ2" s="255" t="s">
        <v>267</v>
      </c>
      <c r="LA2" s="255" t="s">
        <v>267</v>
      </c>
      <c r="LB2" s="255" t="s">
        <v>284</v>
      </c>
      <c r="LC2" s="255" t="s">
        <v>284</v>
      </c>
      <c r="LD2" s="255" t="s">
        <v>265</v>
      </c>
      <c r="LE2" s="255" t="s">
        <v>265</v>
      </c>
      <c r="LF2" s="255" t="s">
        <v>266</v>
      </c>
      <c r="LG2" s="255" t="s">
        <v>266</v>
      </c>
      <c r="LH2" s="255" t="s">
        <v>285</v>
      </c>
      <c r="LI2" s="255" t="s">
        <v>285</v>
      </c>
      <c r="LJ2" s="255" t="s">
        <v>267</v>
      </c>
      <c r="LK2" s="255" t="s">
        <v>267</v>
      </c>
      <c r="LL2" s="255" t="s">
        <v>284</v>
      </c>
      <c r="LM2" s="255" t="s">
        <v>284</v>
      </c>
      <c r="LN2" s="255" t="s">
        <v>265</v>
      </c>
      <c r="LO2" s="255" t="s">
        <v>265</v>
      </c>
      <c r="LP2" s="255" t="s">
        <v>266</v>
      </c>
      <c r="LQ2" s="255" t="s">
        <v>266</v>
      </c>
      <c r="LR2" s="255" t="s">
        <v>285</v>
      </c>
      <c r="LS2" s="255" t="s">
        <v>285</v>
      </c>
      <c r="LT2" s="255" t="s">
        <v>267</v>
      </c>
      <c r="LU2" s="255" t="s">
        <v>267</v>
      </c>
      <c r="LV2" s="255" t="s">
        <v>284</v>
      </c>
      <c r="LW2" s="255" t="s">
        <v>284</v>
      </c>
      <c r="LX2" s="255" t="s">
        <v>265</v>
      </c>
      <c r="LY2" s="255" t="s">
        <v>265</v>
      </c>
      <c r="LZ2" s="255" t="s">
        <v>266</v>
      </c>
      <c r="MA2" s="255" t="s">
        <v>266</v>
      </c>
      <c r="MB2" s="255" t="s">
        <v>285</v>
      </c>
      <c r="MC2" s="255" t="s">
        <v>285</v>
      </c>
      <c r="MD2" s="255" t="s">
        <v>267</v>
      </c>
      <c r="ME2" s="255" t="s">
        <v>267</v>
      </c>
      <c r="MF2" s="255" t="s">
        <v>284</v>
      </c>
      <c r="MG2" s="255" t="s">
        <v>284</v>
      </c>
      <c r="MH2" s="255" t="s">
        <v>265</v>
      </c>
      <c r="MI2" s="255" t="s">
        <v>265</v>
      </c>
      <c r="MJ2" s="255" t="s">
        <v>266</v>
      </c>
      <c r="MK2" s="255" t="s">
        <v>266</v>
      </c>
      <c r="ML2" s="255" t="s">
        <v>285</v>
      </c>
      <c r="MM2" s="255" t="s">
        <v>285</v>
      </c>
      <c r="MN2" s="255" t="s">
        <v>267</v>
      </c>
      <c r="MO2" s="255" t="s">
        <v>267</v>
      </c>
      <c r="MP2" s="255" t="s">
        <v>284</v>
      </c>
      <c r="MQ2" s="255" t="s">
        <v>284</v>
      </c>
      <c r="MR2" s="255" t="s">
        <v>265</v>
      </c>
      <c r="MS2" s="255" t="s">
        <v>265</v>
      </c>
      <c r="MT2" s="255" t="s">
        <v>266</v>
      </c>
      <c r="MU2" s="255" t="s">
        <v>266</v>
      </c>
      <c r="MV2" s="255" t="s">
        <v>285</v>
      </c>
      <c r="MW2" s="255" t="s">
        <v>285</v>
      </c>
      <c r="MX2" s="255" t="s">
        <v>267</v>
      </c>
      <c r="MY2" s="255" t="s">
        <v>267</v>
      </c>
      <c r="MZ2" s="255" t="s">
        <v>284</v>
      </c>
      <c r="NA2" s="255" t="s">
        <v>284</v>
      </c>
      <c r="NB2" s="255" t="s">
        <v>265</v>
      </c>
      <c r="NC2" s="255" t="s">
        <v>265</v>
      </c>
      <c r="ND2" s="255" t="s">
        <v>266</v>
      </c>
      <c r="NE2" s="255" t="s">
        <v>266</v>
      </c>
      <c r="NF2" s="255" t="s">
        <v>285</v>
      </c>
      <c r="NG2" s="255" t="s">
        <v>285</v>
      </c>
      <c r="NH2" s="255" t="s">
        <v>267</v>
      </c>
      <c r="NI2" s="255" t="s">
        <v>267</v>
      </c>
      <c r="NJ2" s="255" t="s">
        <v>284</v>
      </c>
      <c r="NK2" s="255" t="s">
        <v>284</v>
      </c>
      <c r="NL2" s="255" t="s">
        <v>265</v>
      </c>
      <c r="NM2" s="255" t="s">
        <v>265</v>
      </c>
      <c r="NN2" s="255" t="s">
        <v>266</v>
      </c>
      <c r="NO2" s="255" t="s">
        <v>266</v>
      </c>
      <c r="NP2" s="255" t="s">
        <v>285</v>
      </c>
      <c r="NQ2" s="255" t="s">
        <v>285</v>
      </c>
      <c r="NR2" s="255" t="s">
        <v>267</v>
      </c>
      <c r="NS2" s="255" t="s">
        <v>267</v>
      </c>
      <c r="NT2" s="255" t="s">
        <v>284</v>
      </c>
      <c r="NU2" s="255" t="s">
        <v>284</v>
      </c>
      <c r="NV2" s="255" t="s">
        <v>265</v>
      </c>
      <c r="NW2" s="255" t="s">
        <v>265</v>
      </c>
      <c r="NX2" s="255" t="s">
        <v>266</v>
      </c>
      <c r="NY2" s="255" t="s">
        <v>266</v>
      </c>
      <c r="NZ2" s="255" t="s">
        <v>285</v>
      </c>
      <c r="OA2" s="255" t="s">
        <v>285</v>
      </c>
      <c r="OB2" s="255" t="s">
        <v>267</v>
      </c>
      <c r="OC2" s="255" t="s">
        <v>267</v>
      </c>
      <c r="OD2" s="255" t="s">
        <v>284</v>
      </c>
      <c r="OE2" s="255" t="s">
        <v>284</v>
      </c>
      <c r="OF2" s="255" t="s">
        <v>265</v>
      </c>
      <c r="OG2" s="255" t="s">
        <v>265</v>
      </c>
      <c r="OH2" s="255" t="s">
        <v>266</v>
      </c>
      <c r="OI2" s="255" t="s">
        <v>266</v>
      </c>
      <c r="OJ2" s="255" t="s">
        <v>285</v>
      </c>
      <c r="OK2" s="255" t="s">
        <v>285</v>
      </c>
      <c r="OL2" s="255" t="s">
        <v>267</v>
      </c>
      <c r="OM2" s="255" t="s">
        <v>267</v>
      </c>
      <c r="ON2" s="255" t="s">
        <v>284</v>
      </c>
      <c r="OO2" s="255" t="s">
        <v>284</v>
      </c>
      <c r="OP2" s="255" t="s">
        <v>265</v>
      </c>
      <c r="OQ2" s="255" t="s">
        <v>265</v>
      </c>
      <c r="OR2" s="255" t="s">
        <v>266</v>
      </c>
      <c r="OS2" s="255" t="s">
        <v>266</v>
      </c>
      <c r="OT2" s="255" t="s">
        <v>285</v>
      </c>
      <c r="OU2" s="255" t="s">
        <v>285</v>
      </c>
      <c r="OV2" s="255" t="s">
        <v>267</v>
      </c>
      <c r="OW2" s="255" t="s">
        <v>267</v>
      </c>
      <c r="OX2" s="255" t="s">
        <v>284</v>
      </c>
      <c r="OY2" s="255" t="s">
        <v>284</v>
      </c>
      <c r="OZ2" s="255" t="s">
        <v>265</v>
      </c>
      <c r="PA2" s="255" t="s">
        <v>265</v>
      </c>
      <c r="PB2" s="255" t="s">
        <v>266</v>
      </c>
      <c r="PC2" s="255" t="s">
        <v>266</v>
      </c>
      <c r="PD2" s="255" t="s">
        <v>285</v>
      </c>
      <c r="PE2" s="255" t="s">
        <v>285</v>
      </c>
      <c r="PF2" s="255" t="s">
        <v>267</v>
      </c>
      <c r="PG2" s="255" t="s">
        <v>267</v>
      </c>
      <c r="PH2" s="255" t="s">
        <v>284</v>
      </c>
      <c r="PI2" s="255" t="s">
        <v>284</v>
      </c>
      <c r="PJ2" s="255" t="s">
        <v>265</v>
      </c>
      <c r="PK2" s="255" t="s">
        <v>265</v>
      </c>
      <c r="PL2" s="255" t="s">
        <v>266</v>
      </c>
      <c r="PM2" s="255" t="s">
        <v>266</v>
      </c>
      <c r="PN2" s="255" t="s">
        <v>285</v>
      </c>
      <c r="PO2" s="255" t="s">
        <v>285</v>
      </c>
      <c r="PP2" s="255" t="s">
        <v>267</v>
      </c>
      <c r="PQ2" s="255" t="s">
        <v>267</v>
      </c>
      <c r="PR2" s="255" t="s">
        <v>284</v>
      </c>
      <c r="PS2" s="255" t="s">
        <v>284</v>
      </c>
      <c r="PT2" s="255" t="s">
        <v>265</v>
      </c>
      <c r="PU2" s="255" t="s">
        <v>265</v>
      </c>
      <c r="PV2" s="255" t="s">
        <v>266</v>
      </c>
      <c r="PW2" s="255" t="s">
        <v>266</v>
      </c>
      <c r="PX2" s="255" t="s">
        <v>285</v>
      </c>
      <c r="PY2" s="255" t="s">
        <v>285</v>
      </c>
      <c r="PZ2" s="255" t="s">
        <v>267</v>
      </c>
      <c r="QA2" s="255" t="s">
        <v>267</v>
      </c>
      <c r="QB2" s="255" t="s">
        <v>284</v>
      </c>
      <c r="QC2" s="255" t="s">
        <v>284</v>
      </c>
      <c r="QD2" s="255" t="s">
        <v>265</v>
      </c>
      <c r="QE2" s="255" t="s">
        <v>265</v>
      </c>
      <c r="QF2" s="255" t="s">
        <v>266</v>
      </c>
      <c r="QG2" s="255" t="s">
        <v>266</v>
      </c>
      <c r="QH2" s="255" t="s">
        <v>285</v>
      </c>
      <c r="QI2" s="255" t="s">
        <v>285</v>
      </c>
      <c r="QJ2" s="255" t="s">
        <v>267</v>
      </c>
      <c r="QK2" s="255" t="s">
        <v>267</v>
      </c>
      <c r="QL2" s="255" t="s">
        <v>284</v>
      </c>
      <c r="QM2" s="255" t="s">
        <v>284</v>
      </c>
      <c r="QN2" s="255" t="s">
        <v>265</v>
      </c>
      <c r="QO2" s="255" t="s">
        <v>265</v>
      </c>
      <c r="QP2" s="255" t="s">
        <v>266</v>
      </c>
      <c r="QQ2" s="255" t="s">
        <v>266</v>
      </c>
      <c r="QR2" s="255" t="s">
        <v>285</v>
      </c>
      <c r="QS2" s="255" t="s">
        <v>285</v>
      </c>
      <c r="QT2" s="255" t="s">
        <v>267</v>
      </c>
      <c r="QU2" s="255" t="s">
        <v>267</v>
      </c>
      <c r="QV2" s="255" t="s">
        <v>284</v>
      </c>
      <c r="QW2" s="255" t="s">
        <v>284</v>
      </c>
      <c r="QX2" s="255" t="s">
        <v>265</v>
      </c>
      <c r="QY2" s="255" t="s">
        <v>265</v>
      </c>
      <c r="QZ2" s="255" t="s">
        <v>266</v>
      </c>
      <c r="RA2" s="255" t="s">
        <v>266</v>
      </c>
      <c r="RB2" s="255" t="s">
        <v>285</v>
      </c>
      <c r="RC2" s="255" t="s">
        <v>285</v>
      </c>
      <c r="RD2" s="255" t="s">
        <v>267</v>
      </c>
      <c r="RE2" s="255" t="s">
        <v>267</v>
      </c>
      <c r="RF2" s="255" t="s">
        <v>284</v>
      </c>
      <c r="RG2" s="255" t="s">
        <v>284</v>
      </c>
      <c r="RH2" s="255" t="s">
        <v>265</v>
      </c>
      <c r="RI2" s="255" t="s">
        <v>265</v>
      </c>
      <c r="RJ2" s="255" t="s">
        <v>266</v>
      </c>
      <c r="RK2" s="255" t="s">
        <v>266</v>
      </c>
      <c r="RL2" s="255" t="s">
        <v>285</v>
      </c>
      <c r="RM2" s="255" t="s">
        <v>285</v>
      </c>
      <c r="RN2" s="255" t="s">
        <v>267</v>
      </c>
      <c r="RO2" s="255" t="s">
        <v>267</v>
      </c>
      <c r="RP2" s="255" t="s">
        <v>284</v>
      </c>
      <c r="RQ2" s="255" t="s">
        <v>284</v>
      </c>
      <c r="RR2" s="255" t="s">
        <v>265</v>
      </c>
      <c r="RS2" s="255" t="s">
        <v>265</v>
      </c>
      <c r="RT2" s="255" t="s">
        <v>266</v>
      </c>
      <c r="RU2" s="255" t="s">
        <v>266</v>
      </c>
      <c r="RV2" s="255" t="s">
        <v>285</v>
      </c>
      <c r="RW2" s="255" t="s">
        <v>285</v>
      </c>
      <c r="RX2" s="255" t="s">
        <v>267</v>
      </c>
      <c r="RY2" s="255" t="s">
        <v>267</v>
      </c>
      <c r="RZ2" s="255" t="s">
        <v>284</v>
      </c>
      <c r="SA2" s="255" t="s">
        <v>284</v>
      </c>
      <c r="SB2" s="255" t="s">
        <v>265</v>
      </c>
      <c r="SC2" s="255" t="s">
        <v>265</v>
      </c>
      <c r="SD2" s="255" t="s">
        <v>266</v>
      </c>
      <c r="SE2" s="255" t="s">
        <v>266</v>
      </c>
      <c r="SF2" s="255" t="s">
        <v>285</v>
      </c>
      <c r="SG2" s="255" t="s">
        <v>285</v>
      </c>
      <c r="SH2" s="255" t="s">
        <v>267</v>
      </c>
      <c r="SI2" s="255" t="s">
        <v>267</v>
      </c>
      <c r="SJ2" s="255" t="s">
        <v>284</v>
      </c>
      <c r="SK2" s="255" t="s">
        <v>284</v>
      </c>
      <c r="SL2" s="255" t="s">
        <v>265</v>
      </c>
      <c r="SM2" s="255" t="s">
        <v>265</v>
      </c>
      <c r="SN2" s="255" t="s">
        <v>266</v>
      </c>
      <c r="SO2" s="255" t="s">
        <v>266</v>
      </c>
      <c r="SP2" s="255" t="s">
        <v>285</v>
      </c>
      <c r="SQ2" s="255" t="s">
        <v>285</v>
      </c>
      <c r="SR2" s="255" t="s">
        <v>267</v>
      </c>
      <c r="SS2" s="255" t="s">
        <v>267</v>
      </c>
      <c r="TD2" s="3"/>
    </row>
    <row r="3" spans="1:524" ht="33.75" customHeight="1" x14ac:dyDescent="0.25">
      <c r="A3" s="844" t="s">
        <v>668</v>
      </c>
      <c r="B3" s="844"/>
      <c r="C3" s="257" t="s">
        <v>540</v>
      </c>
      <c r="D3" s="257" t="s">
        <v>540</v>
      </c>
      <c r="E3" s="257" t="s">
        <v>540</v>
      </c>
      <c r="F3" s="257" t="s">
        <v>540</v>
      </c>
      <c r="G3" s="257" t="s">
        <v>540</v>
      </c>
      <c r="H3" s="257" t="s">
        <v>540</v>
      </c>
      <c r="I3" s="257" t="s">
        <v>540</v>
      </c>
      <c r="J3" s="257" t="s">
        <v>540</v>
      </c>
      <c r="K3" s="257" t="s">
        <v>540</v>
      </c>
      <c r="L3" s="257" t="s">
        <v>540</v>
      </c>
      <c r="M3" s="257">
        <v>1</v>
      </c>
      <c r="N3" s="257">
        <v>1</v>
      </c>
      <c r="O3" s="257">
        <v>1</v>
      </c>
      <c r="P3" s="257">
        <v>1</v>
      </c>
      <c r="Q3" s="257">
        <v>1</v>
      </c>
      <c r="R3" s="257">
        <v>1</v>
      </c>
      <c r="S3" s="257">
        <v>1</v>
      </c>
      <c r="T3" s="257">
        <v>1</v>
      </c>
      <c r="U3" s="257">
        <v>1</v>
      </c>
      <c r="V3" s="257">
        <v>1</v>
      </c>
      <c r="W3" s="258"/>
      <c r="X3" s="188">
        <v>2</v>
      </c>
      <c r="Y3" s="188">
        <f>X3</f>
        <v>2</v>
      </c>
      <c r="Z3" s="188">
        <f>X3</f>
        <v>2</v>
      </c>
      <c r="AA3" s="188">
        <f>X3</f>
        <v>2</v>
      </c>
      <c r="AB3" s="188">
        <f>X3</f>
        <v>2</v>
      </c>
      <c r="AC3" s="188">
        <f>X3</f>
        <v>2</v>
      </c>
      <c r="AD3" s="188">
        <f>X3</f>
        <v>2</v>
      </c>
      <c r="AE3" s="188">
        <f>X3</f>
        <v>2</v>
      </c>
      <c r="AF3" s="188">
        <f>X3</f>
        <v>2</v>
      </c>
      <c r="AG3" s="188">
        <f>X3</f>
        <v>2</v>
      </c>
      <c r="AH3" s="189">
        <f>X3+1</f>
        <v>3</v>
      </c>
      <c r="AI3" s="189">
        <f>AH3</f>
        <v>3</v>
      </c>
      <c r="AJ3" s="189">
        <f>AH3</f>
        <v>3</v>
      </c>
      <c r="AK3" s="189">
        <f>AH3</f>
        <v>3</v>
      </c>
      <c r="AL3" s="189">
        <f>AH3</f>
        <v>3</v>
      </c>
      <c r="AM3" s="189">
        <f>AH3</f>
        <v>3</v>
      </c>
      <c r="AN3" s="189">
        <f>AH3</f>
        <v>3</v>
      </c>
      <c r="AO3" s="189">
        <f>AH3</f>
        <v>3</v>
      </c>
      <c r="AP3" s="189">
        <f>AH3</f>
        <v>3</v>
      </c>
      <c r="AQ3" s="189">
        <f>AH3</f>
        <v>3</v>
      </c>
      <c r="AR3" s="189">
        <f>AH3+1</f>
        <v>4</v>
      </c>
      <c r="AS3" s="189">
        <f>AR3</f>
        <v>4</v>
      </c>
      <c r="AT3" s="189">
        <f>AR3</f>
        <v>4</v>
      </c>
      <c r="AU3" s="189">
        <f>AR3</f>
        <v>4</v>
      </c>
      <c r="AV3" s="189">
        <f>AR3</f>
        <v>4</v>
      </c>
      <c r="AW3" s="189">
        <f>AR3</f>
        <v>4</v>
      </c>
      <c r="AX3" s="189">
        <f>AR3</f>
        <v>4</v>
      </c>
      <c r="AY3" s="189">
        <f>AR3</f>
        <v>4</v>
      </c>
      <c r="AZ3" s="189">
        <f>AR3</f>
        <v>4</v>
      </c>
      <c r="BA3" s="189">
        <f>AR3</f>
        <v>4</v>
      </c>
      <c r="BB3" s="189">
        <f>AR3+1</f>
        <v>5</v>
      </c>
      <c r="BC3" s="189">
        <f>BB3</f>
        <v>5</v>
      </c>
      <c r="BD3" s="189">
        <f>BB3</f>
        <v>5</v>
      </c>
      <c r="BE3" s="189">
        <f>BB3</f>
        <v>5</v>
      </c>
      <c r="BF3" s="189">
        <f>BB3</f>
        <v>5</v>
      </c>
      <c r="BG3" s="189">
        <f>BB3</f>
        <v>5</v>
      </c>
      <c r="BH3" s="189">
        <f>BB3</f>
        <v>5</v>
      </c>
      <c r="BI3" s="189">
        <f>BB3</f>
        <v>5</v>
      </c>
      <c r="BJ3" s="189">
        <f>BB3</f>
        <v>5</v>
      </c>
      <c r="BK3" s="189">
        <f>BB3</f>
        <v>5</v>
      </c>
      <c r="BL3" s="189">
        <f>BB3+1</f>
        <v>6</v>
      </c>
      <c r="BM3" s="189">
        <f>BL3</f>
        <v>6</v>
      </c>
      <c r="BN3" s="189">
        <f>BL3</f>
        <v>6</v>
      </c>
      <c r="BO3" s="189">
        <f>BL3</f>
        <v>6</v>
      </c>
      <c r="BP3" s="189">
        <f>BL3</f>
        <v>6</v>
      </c>
      <c r="BQ3" s="189">
        <f>BL3</f>
        <v>6</v>
      </c>
      <c r="BR3" s="189">
        <f>BL3</f>
        <v>6</v>
      </c>
      <c r="BS3" s="189">
        <f>BL3</f>
        <v>6</v>
      </c>
      <c r="BT3" s="189">
        <f>BL3</f>
        <v>6</v>
      </c>
      <c r="BU3" s="189">
        <f>BL3</f>
        <v>6</v>
      </c>
      <c r="BV3" s="189">
        <f>BL3+1</f>
        <v>7</v>
      </c>
      <c r="BW3" s="189">
        <f>BV3</f>
        <v>7</v>
      </c>
      <c r="BX3" s="189">
        <f>BV3</f>
        <v>7</v>
      </c>
      <c r="BY3" s="189">
        <f>BV3</f>
        <v>7</v>
      </c>
      <c r="BZ3" s="189">
        <f>BV3</f>
        <v>7</v>
      </c>
      <c r="CA3" s="189">
        <f>BV3</f>
        <v>7</v>
      </c>
      <c r="CB3" s="189">
        <f>BV3</f>
        <v>7</v>
      </c>
      <c r="CC3" s="189">
        <f>BV3</f>
        <v>7</v>
      </c>
      <c r="CD3" s="189">
        <f>BV3</f>
        <v>7</v>
      </c>
      <c r="CE3" s="189">
        <f>BV3</f>
        <v>7</v>
      </c>
      <c r="CF3" s="189">
        <f>BV3+1</f>
        <v>8</v>
      </c>
      <c r="CG3" s="189">
        <f>CF3</f>
        <v>8</v>
      </c>
      <c r="CH3" s="189">
        <f>CF3</f>
        <v>8</v>
      </c>
      <c r="CI3" s="189">
        <f>CF3</f>
        <v>8</v>
      </c>
      <c r="CJ3" s="189">
        <f>CF3</f>
        <v>8</v>
      </c>
      <c r="CK3" s="189">
        <f>CF3</f>
        <v>8</v>
      </c>
      <c r="CL3" s="189">
        <f>CF3</f>
        <v>8</v>
      </c>
      <c r="CM3" s="189">
        <f>CF3</f>
        <v>8</v>
      </c>
      <c r="CN3" s="189">
        <f>CF3</f>
        <v>8</v>
      </c>
      <c r="CO3" s="189">
        <f>CF3</f>
        <v>8</v>
      </c>
      <c r="CP3" s="189">
        <f>CF3+1</f>
        <v>9</v>
      </c>
      <c r="CQ3" s="189">
        <f>CP3</f>
        <v>9</v>
      </c>
      <c r="CR3" s="189">
        <f>CP3</f>
        <v>9</v>
      </c>
      <c r="CS3" s="189">
        <f>CP3</f>
        <v>9</v>
      </c>
      <c r="CT3" s="189">
        <f>CP3</f>
        <v>9</v>
      </c>
      <c r="CU3" s="189">
        <f>CP3</f>
        <v>9</v>
      </c>
      <c r="CV3" s="189">
        <f>CP3</f>
        <v>9</v>
      </c>
      <c r="CW3" s="189">
        <f>CP3</f>
        <v>9</v>
      </c>
      <c r="CX3" s="189">
        <f>CP3</f>
        <v>9</v>
      </c>
      <c r="CY3" s="189">
        <f>CP3</f>
        <v>9</v>
      </c>
      <c r="CZ3" s="189">
        <f>CP3+1</f>
        <v>10</v>
      </c>
      <c r="DA3" s="189">
        <f>CZ3</f>
        <v>10</v>
      </c>
      <c r="DB3" s="189">
        <f>CZ3</f>
        <v>10</v>
      </c>
      <c r="DC3" s="189">
        <f>CZ3</f>
        <v>10</v>
      </c>
      <c r="DD3" s="189">
        <f>CZ3</f>
        <v>10</v>
      </c>
      <c r="DE3" s="189">
        <f>CZ3</f>
        <v>10</v>
      </c>
      <c r="DF3" s="189">
        <f>CZ3</f>
        <v>10</v>
      </c>
      <c r="DG3" s="189">
        <f>CZ3</f>
        <v>10</v>
      </c>
      <c r="DH3" s="189">
        <f>CZ3</f>
        <v>10</v>
      </c>
      <c r="DI3" s="189">
        <f>CZ3</f>
        <v>10</v>
      </c>
      <c r="DJ3" s="189">
        <f>CZ3+1</f>
        <v>11</v>
      </c>
      <c r="DK3" s="189">
        <f>DJ3</f>
        <v>11</v>
      </c>
      <c r="DL3" s="189">
        <f>DJ3</f>
        <v>11</v>
      </c>
      <c r="DM3" s="189">
        <f>DJ3</f>
        <v>11</v>
      </c>
      <c r="DN3" s="189">
        <f>DJ3</f>
        <v>11</v>
      </c>
      <c r="DO3" s="189">
        <f>DJ3</f>
        <v>11</v>
      </c>
      <c r="DP3" s="189">
        <f>DJ3</f>
        <v>11</v>
      </c>
      <c r="DQ3" s="189">
        <f>DJ3</f>
        <v>11</v>
      </c>
      <c r="DR3" s="189">
        <f>DJ3</f>
        <v>11</v>
      </c>
      <c r="DS3" s="189">
        <f>DJ3</f>
        <v>11</v>
      </c>
      <c r="DT3" s="189">
        <f>DJ3+1</f>
        <v>12</v>
      </c>
      <c r="DU3" s="189">
        <f>DT3</f>
        <v>12</v>
      </c>
      <c r="DV3" s="189">
        <f>DT3</f>
        <v>12</v>
      </c>
      <c r="DW3" s="189">
        <f>DT3</f>
        <v>12</v>
      </c>
      <c r="DX3" s="189">
        <f>DT3</f>
        <v>12</v>
      </c>
      <c r="DY3" s="189">
        <f>DT3</f>
        <v>12</v>
      </c>
      <c r="DZ3" s="189">
        <f>DT3</f>
        <v>12</v>
      </c>
      <c r="EA3" s="189">
        <f>DT3</f>
        <v>12</v>
      </c>
      <c r="EB3" s="189">
        <f>DT3</f>
        <v>12</v>
      </c>
      <c r="EC3" s="189">
        <f>DT3</f>
        <v>12</v>
      </c>
      <c r="ED3" s="189">
        <f>DT3+1</f>
        <v>13</v>
      </c>
      <c r="EE3" s="189">
        <f>ED3</f>
        <v>13</v>
      </c>
      <c r="EF3" s="189">
        <f>ED3</f>
        <v>13</v>
      </c>
      <c r="EG3" s="189">
        <f>ED3</f>
        <v>13</v>
      </c>
      <c r="EH3" s="189">
        <f>ED3</f>
        <v>13</v>
      </c>
      <c r="EI3" s="189">
        <f>ED3</f>
        <v>13</v>
      </c>
      <c r="EJ3" s="189">
        <f>ED3</f>
        <v>13</v>
      </c>
      <c r="EK3" s="189">
        <f>ED3</f>
        <v>13</v>
      </c>
      <c r="EL3" s="189">
        <f>ED3</f>
        <v>13</v>
      </c>
      <c r="EM3" s="189">
        <f>ED3</f>
        <v>13</v>
      </c>
      <c r="EN3" s="189">
        <f>ED3+1</f>
        <v>14</v>
      </c>
      <c r="EO3" s="189">
        <f>EN3</f>
        <v>14</v>
      </c>
      <c r="EP3" s="189">
        <f>EN3</f>
        <v>14</v>
      </c>
      <c r="EQ3" s="189">
        <f>EN3</f>
        <v>14</v>
      </c>
      <c r="ER3" s="189">
        <f>EN3</f>
        <v>14</v>
      </c>
      <c r="ES3" s="189">
        <f>EN3</f>
        <v>14</v>
      </c>
      <c r="ET3" s="189">
        <f>EN3</f>
        <v>14</v>
      </c>
      <c r="EU3" s="189">
        <f>EN3</f>
        <v>14</v>
      </c>
      <c r="EV3" s="189">
        <f>EN3</f>
        <v>14</v>
      </c>
      <c r="EW3" s="189">
        <f>EN3</f>
        <v>14</v>
      </c>
      <c r="EX3" s="189">
        <f>EN3+1</f>
        <v>15</v>
      </c>
      <c r="EY3" s="189">
        <f>EX3</f>
        <v>15</v>
      </c>
      <c r="EZ3" s="189">
        <f>EX3</f>
        <v>15</v>
      </c>
      <c r="FA3" s="189">
        <f>EX3</f>
        <v>15</v>
      </c>
      <c r="FB3" s="189">
        <f>EX3</f>
        <v>15</v>
      </c>
      <c r="FC3" s="189">
        <f>EX3</f>
        <v>15</v>
      </c>
      <c r="FD3" s="189">
        <f>EX3</f>
        <v>15</v>
      </c>
      <c r="FE3" s="189">
        <f>EX3</f>
        <v>15</v>
      </c>
      <c r="FF3" s="189">
        <f>EX3</f>
        <v>15</v>
      </c>
      <c r="FG3" s="189">
        <f>EX3</f>
        <v>15</v>
      </c>
      <c r="FH3" s="189">
        <f>EX3+1</f>
        <v>16</v>
      </c>
      <c r="FI3" s="189">
        <f>FH3</f>
        <v>16</v>
      </c>
      <c r="FJ3" s="189">
        <f>FH3</f>
        <v>16</v>
      </c>
      <c r="FK3" s="189">
        <f>FH3</f>
        <v>16</v>
      </c>
      <c r="FL3" s="189">
        <f>FH3</f>
        <v>16</v>
      </c>
      <c r="FM3" s="189">
        <f>FH3</f>
        <v>16</v>
      </c>
      <c r="FN3" s="189">
        <f>FH3</f>
        <v>16</v>
      </c>
      <c r="FO3" s="189">
        <f>FH3</f>
        <v>16</v>
      </c>
      <c r="FP3" s="189">
        <f>FH3</f>
        <v>16</v>
      </c>
      <c r="FQ3" s="189">
        <f>FH3</f>
        <v>16</v>
      </c>
      <c r="FR3" s="189">
        <f>FH3+1</f>
        <v>17</v>
      </c>
      <c r="FS3" s="189">
        <f>FR3</f>
        <v>17</v>
      </c>
      <c r="FT3" s="189">
        <f>FR3</f>
        <v>17</v>
      </c>
      <c r="FU3" s="189">
        <f>FR3</f>
        <v>17</v>
      </c>
      <c r="FV3" s="189">
        <f>FR3</f>
        <v>17</v>
      </c>
      <c r="FW3" s="189">
        <f>FR3</f>
        <v>17</v>
      </c>
      <c r="FX3" s="189">
        <f>FR3</f>
        <v>17</v>
      </c>
      <c r="FY3" s="189">
        <f>FR3</f>
        <v>17</v>
      </c>
      <c r="FZ3" s="189">
        <f>FR3</f>
        <v>17</v>
      </c>
      <c r="GA3" s="189">
        <f>FR3</f>
        <v>17</v>
      </c>
      <c r="GB3" s="189">
        <f>FR3+1</f>
        <v>18</v>
      </c>
      <c r="GC3" s="189">
        <f>GB3</f>
        <v>18</v>
      </c>
      <c r="GD3" s="189">
        <f>GB3</f>
        <v>18</v>
      </c>
      <c r="GE3" s="189">
        <f>GB3</f>
        <v>18</v>
      </c>
      <c r="GF3" s="189">
        <f>GB3</f>
        <v>18</v>
      </c>
      <c r="GG3" s="189">
        <f>GB3</f>
        <v>18</v>
      </c>
      <c r="GH3" s="189">
        <f>GB3</f>
        <v>18</v>
      </c>
      <c r="GI3" s="189">
        <f>GB3</f>
        <v>18</v>
      </c>
      <c r="GJ3" s="189">
        <f>GB3</f>
        <v>18</v>
      </c>
      <c r="GK3" s="189">
        <f>GB3</f>
        <v>18</v>
      </c>
      <c r="GL3" s="189">
        <f>GB3+1</f>
        <v>19</v>
      </c>
      <c r="GM3" s="189">
        <f>GL3</f>
        <v>19</v>
      </c>
      <c r="GN3" s="189">
        <f>GL3</f>
        <v>19</v>
      </c>
      <c r="GO3" s="189">
        <f>GL3</f>
        <v>19</v>
      </c>
      <c r="GP3" s="189">
        <f>GL3</f>
        <v>19</v>
      </c>
      <c r="GQ3" s="189">
        <f>GL3</f>
        <v>19</v>
      </c>
      <c r="GR3" s="189">
        <f>GL3</f>
        <v>19</v>
      </c>
      <c r="GS3" s="189">
        <f>GL3</f>
        <v>19</v>
      </c>
      <c r="GT3" s="189">
        <f>GL3</f>
        <v>19</v>
      </c>
      <c r="GU3" s="189">
        <f>GL3</f>
        <v>19</v>
      </c>
      <c r="GV3" s="189">
        <f>GL3+1</f>
        <v>20</v>
      </c>
      <c r="GW3" s="189">
        <f>GV3</f>
        <v>20</v>
      </c>
      <c r="GX3" s="189">
        <f>GV3</f>
        <v>20</v>
      </c>
      <c r="GY3" s="189">
        <f>GV3</f>
        <v>20</v>
      </c>
      <c r="GZ3" s="189">
        <f>GV3</f>
        <v>20</v>
      </c>
      <c r="HA3" s="189">
        <f>GV3</f>
        <v>20</v>
      </c>
      <c r="HB3" s="189">
        <f>GV3</f>
        <v>20</v>
      </c>
      <c r="HC3" s="189">
        <f>GV3</f>
        <v>20</v>
      </c>
      <c r="HD3" s="189">
        <f>GV3</f>
        <v>20</v>
      </c>
      <c r="HE3" s="189">
        <f>GV3</f>
        <v>20</v>
      </c>
      <c r="HF3" s="189">
        <f>GV3+1</f>
        <v>21</v>
      </c>
      <c r="HG3" s="189">
        <f>HF3</f>
        <v>21</v>
      </c>
      <c r="HH3" s="189">
        <f>HF3</f>
        <v>21</v>
      </c>
      <c r="HI3" s="189">
        <f>HF3</f>
        <v>21</v>
      </c>
      <c r="HJ3" s="189">
        <f>HF3</f>
        <v>21</v>
      </c>
      <c r="HK3" s="189">
        <f>HF3</f>
        <v>21</v>
      </c>
      <c r="HL3" s="189">
        <f>HF3</f>
        <v>21</v>
      </c>
      <c r="HM3" s="189">
        <f>HF3</f>
        <v>21</v>
      </c>
      <c r="HN3" s="189">
        <f>HF3</f>
        <v>21</v>
      </c>
      <c r="HO3" s="189">
        <f>HF3</f>
        <v>21</v>
      </c>
      <c r="HP3" s="189">
        <f>HF3+1</f>
        <v>22</v>
      </c>
      <c r="HQ3" s="189">
        <f>HP3</f>
        <v>22</v>
      </c>
      <c r="HR3" s="189">
        <f>HP3</f>
        <v>22</v>
      </c>
      <c r="HS3" s="189">
        <f>HP3</f>
        <v>22</v>
      </c>
      <c r="HT3" s="189">
        <f>HP3</f>
        <v>22</v>
      </c>
      <c r="HU3" s="189">
        <f>HP3</f>
        <v>22</v>
      </c>
      <c r="HV3" s="189">
        <f>HP3</f>
        <v>22</v>
      </c>
      <c r="HW3" s="189">
        <f>HP3</f>
        <v>22</v>
      </c>
      <c r="HX3" s="189">
        <f>HP3</f>
        <v>22</v>
      </c>
      <c r="HY3" s="189">
        <f>HP3</f>
        <v>22</v>
      </c>
      <c r="HZ3" s="189">
        <f>HP3+1</f>
        <v>23</v>
      </c>
      <c r="IA3" s="189">
        <f>HZ3</f>
        <v>23</v>
      </c>
      <c r="IB3" s="189">
        <f>HZ3</f>
        <v>23</v>
      </c>
      <c r="IC3" s="189">
        <f>HZ3</f>
        <v>23</v>
      </c>
      <c r="ID3" s="189">
        <f>HZ3</f>
        <v>23</v>
      </c>
      <c r="IE3" s="189">
        <f>HZ3</f>
        <v>23</v>
      </c>
      <c r="IF3" s="189">
        <f>HZ3</f>
        <v>23</v>
      </c>
      <c r="IG3" s="189">
        <f>HZ3</f>
        <v>23</v>
      </c>
      <c r="IH3" s="189">
        <f>HZ3</f>
        <v>23</v>
      </c>
      <c r="II3" s="189">
        <f>HZ3</f>
        <v>23</v>
      </c>
      <c r="IJ3" s="189">
        <f>HZ3+1</f>
        <v>24</v>
      </c>
      <c r="IK3" s="189">
        <f>IJ3</f>
        <v>24</v>
      </c>
      <c r="IL3" s="189">
        <f>IJ3</f>
        <v>24</v>
      </c>
      <c r="IM3" s="189">
        <f>IJ3</f>
        <v>24</v>
      </c>
      <c r="IN3" s="189">
        <f>IJ3</f>
        <v>24</v>
      </c>
      <c r="IO3" s="189">
        <f>IJ3</f>
        <v>24</v>
      </c>
      <c r="IP3" s="189">
        <f>IJ3</f>
        <v>24</v>
      </c>
      <c r="IQ3" s="189">
        <f>IJ3</f>
        <v>24</v>
      </c>
      <c r="IR3" s="189">
        <f>IJ3</f>
        <v>24</v>
      </c>
      <c r="IS3" s="189">
        <f>IJ3</f>
        <v>24</v>
      </c>
      <c r="IT3" s="189">
        <f>IJ3+1</f>
        <v>25</v>
      </c>
      <c r="IU3" s="189">
        <f>IT3</f>
        <v>25</v>
      </c>
      <c r="IV3" s="189">
        <f>IT3</f>
        <v>25</v>
      </c>
      <c r="IW3" s="189">
        <f>IT3</f>
        <v>25</v>
      </c>
      <c r="IX3" s="189">
        <f>IT3</f>
        <v>25</v>
      </c>
      <c r="IY3" s="189">
        <f>IT3</f>
        <v>25</v>
      </c>
      <c r="IZ3" s="189">
        <f>IT3</f>
        <v>25</v>
      </c>
      <c r="JA3" s="189">
        <f>IT3</f>
        <v>25</v>
      </c>
      <c r="JB3" s="189">
        <f>IT3</f>
        <v>25</v>
      </c>
      <c r="JC3" s="189">
        <f>IT3</f>
        <v>25</v>
      </c>
      <c r="JD3" s="189">
        <f>IT3+1</f>
        <v>26</v>
      </c>
      <c r="JE3" s="189">
        <f>JD3</f>
        <v>26</v>
      </c>
      <c r="JF3" s="189">
        <f>JD3</f>
        <v>26</v>
      </c>
      <c r="JG3" s="189">
        <f>JD3</f>
        <v>26</v>
      </c>
      <c r="JH3" s="189">
        <f>JD3</f>
        <v>26</v>
      </c>
      <c r="JI3" s="189">
        <f>JD3</f>
        <v>26</v>
      </c>
      <c r="JJ3" s="189">
        <f>JD3</f>
        <v>26</v>
      </c>
      <c r="JK3" s="189">
        <f>JD3</f>
        <v>26</v>
      </c>
      <c r="JL3" s="189">
        <f>JD3</f>
        <v>26</v>
      </c>
      <c r="JM3" s="189">
        <f>JD3</f>
        <v>26</v>
      </c>
      <c r="JN3" s="189">
        <f>JD3+1</f>
        <v>27</v>
      </c>
      <c r="JO3" s="189">
        <f>JN3</f>
        <v>27</v>
      </c>
      <c r="JP3" s="189">
        <f>JN3</f>
        <v>27</v>
      </c>
      <c r="JQ3" s="189">
        <f>JN3</f>
        <v>27</v>
      </c>
      <c r="JR3" s="189">
        <f>JN3</f>
        <v>27</v>
      </c>
      <c r="JS3" s="189">
        <f>JN3</f>
        <v>27</v>
      </c>
      <c r="JT3" s="189">
        <f>JN3</f>
        <v>27</v>
      </c>
      <c r="JU3" s="189">
        <f>JN3</f>
        <v>27</v>
      </c>
      <c r="JV3" s="189">
        <f>JN3</f>
        <v>27</v>
      </c>
      <c r="JW3" s="189">
        <f>JN3</f>
        <v>27</v>
      </c>
      <c r="JX3" s="189">
        <f>JN3+1</f>
        <v>28</v>
      </c>
      <c r="JY3" s="189">
        <f>JX3</f>
        <v>28</v>
      </c>
      <c r="JZ3" s="189">
        <f>JX3</f>
        <v>28</v>
      </c>
      <c r="KA3" s="189">
        <f>JX3</f>
        <v>28</v>
      </c>
      <c r="KB3" s="189">
        <f>JX3</f>
        <v>28</v>
      </c>
      <c r="KC3" s="189">
        <f>JX3</f>
        <v>28</v>
      </c>
      <c r="KD3" s="189">
        <f>JX3</f>
        <v>28</v>
      </c>
      <c r="KE3" s="189">
        <f>JX3</f>
        <v>28</v>
      </c>
      <c r="KF3" s="189">
        <f>JX3</f>
        <v>28</v>
      </c>
      <c r="KG3" s="189">
        <f>JX3</f>
        <v>28</v>
      </c>
      <c r="KH3" s="189">
        <f>JX3+1</f>
        <v>29</v>
      </c>
      <c r="KI3" s="189">
        <f>KH3</f>
        <v>29</v>
      </c>
      <c r="KJ3" s="189">
        <f>KH3</f>
        <v>29</v>
      </c>
      <c r="KK3" s="189">
        <f>KH3</f>
        <v>29</v>
      </c>
      <c r="KL3" s="189">
        <f>KH3</f>
        <v>29</v>
      </c>
      <c r="KM3" s="189">
        <f>KH3</f>
        <v>29</v>
      </c>
      <c r="KN3" s="189">
        <f>KH3</f>
        <v>29</v>
      </c>
      <c r="KO3" s="189">
        <f>KH3</f>
        <v>29</v>
      </c>
      <c r="KP3" s="189">
        <f>KH3</f>
        <v>29</v>
      </c>
      <c r="KQ3" s="189">
        <f>KH3</f>
        <v>29</v>
      </c>
      <c r="KR3" s="189">
        <f>KH3+1</f>
        <v>30</v>
      </c>
      <c r="KS3" s="189">
        <f>KR3</f>
        <v>30</v>
      </c>
      <c r="KT3" s="189">
        <f>KR3</f>
        <v>30</v>
      </c>
      <c r="KU3" s="189">
        <f>KR3</f>
        <v>30</v>
      </c>
      <c r="KV3" s="189">
        <f>KR3</f>
        <v>30</v>
      </c>
      <c r="KW3" s="189">
        <f>KR3</f>
        <v>30</v>
      </c>
      <c r="KX3" s="189">
        <f>KR3</f>
        <v>30</v>
      </c>
      <c r="KY3" s="189">
        <f>KR3</f>
        <v>30</v>
      </c>
      <c r="KZ3" s="189">
        <f>KR3</f>
        <v>30</v>
      </c>
      <c r="LA3" s="189">
        <f>KR3</f>
        <v>30</v>
      </c>
      <c r="LB3" s="189">
        <f>KR3+1</f>
        <v>31</v>
      </c>
      <c r="LC3" s="189">
        <f>LB3</f>
        <v>31</v>
      </c>
      <c r="LD3" s="189">
        <f>LB3</f>
        <v>31</v>
      </c>
      <c r="LE3" s="189">
        <f>LB3</f>
        <v>31</v>
      </c>
      <c r="LF3" s="189">
        <f>LB3</f>
        <v>31</v>
      </c>
      <c r="LG3" s="189">
        <f>LB3</f>
        <v>31</v>
      </c>
      <c r="LH3" s="189">
        <f>LB3</f>
        <v>31</v>
      </c>
      <c r="LI3" s="189">
        <f>LB3</f>
        <v>31</v>
      </c>
      <c r="LJ3" s="189">
        <f>LB3</f>
        <v>31</v>
      </c>
      <c r="LK3" s="189">
        <f>LB3</f>
        <v>31</v>
      </c>
      <c r="LL3" s="189">
        <f>LB3+1</f>
        <v>32</v>
      </c>
      <c r="LM3" s="189">
        <f>LL3</f>
        <v>32</v>
      </c>
      <c r="LN3" s="189">
        <f>LL3</f>
        <v>32</v>
      </c>
      <c r="LO3" s="189">
        <f>LL3</f>
        <v>32</v>
      </c>
      <c r="LP3" s="189">
        <f>LL3</f>
        <v>32</v>
      </c>
      <c r="LQ3" s="189">
        <f>LL3</f>
        <v>32</v>
      </c>
      <c r="LR3" s="189">
        <f>LL3</f>
        <v>32</v>
      </c>
      <c r="LS3" s="189">
        <f>LL3</f>
        <v>32</v>
      </c>
      <c r="LT3" s="189">
        <f>LL3</f>
        <v>32</v>
      </c>
      <c r="LU3" s="189">
        <f>LL3</f>
        <v>32</v>
      </c>
      <c r="LV3" s="189">
        <f>LL3+1</f>
        <v>33</v>
      </c>
      <c r="LW3" s="189">
        <f>LV3</f>
        <v>33</v>
      </c>
      <c r="LX3" s="189">
        <f>LV3</f>
        <v>33</v>
      </c>
      <c r="LY3" s="189">
        <f>LV3</f>
        <v>33</v>
      </c>
      <c r="LZ3" s="189">
        <f>LV3</f>
        <v>33</v>
      </c>
      <c r="MA3" s="189">
        <f>LV3</f>
        <v>33</v>
      </c>
      <c r="MB3" s="189">
        <f>LV3</f>
        <v>33</v>
      </c>
      <c r="MC3" s="189">
        <f>LV3</f>
        <v>33</v>
      </c>
      <c r="MD3" s="189">
        <f>LV3</f>
        <v>33</v>
      </c>
      <c r="ME3" s="189">
        <f>LV3</f>
        <v>33</v>
      </c>
      <c r="MF3" s="189">
        <f>LV3+1</f>
        <v>34</v>
      </c>
      <c r="MG3" s="189">
        <f>MF3</f>
        <v>34</v>
      </c>
      <c r="MH3" s="189">
        <f>MF3</f>
        <v>34</v>
      </c>
      <c r="MI3" s="189">
        <f>MF3</f>
        <v>34</v>
      </c>
      <c r="MJ3" s="189">
        <f>MF3</f>
        <v>34</v>
      </c>
      <c r="MK3" s="189">
        <f>MF3</f>
        <v>34</v>
      </c>
      <c r="ML3" s="189">
        <f>MF3</f>
        <v>34</v>
      </c>
      <c r="MM3" s="189">
        <f>MF3</f>
        <v>34</v>
      </c>
      <c r="MN3" s="189">
        <f>MF3</f>
        <v>34</v>
      </c>
      <c r="MO3" s="189">
        <f>MF3</f>
        <v>34</v>
      </c>
      <c r="MP3" s="189">
        <f>MF3+1</f>
        <v>35</v>
      </c>
      <c r="MQ3" s="189">
        <f>MP3</f>
        <v>35</v>
      </c>
      <c r="MR3" s="189">
        <f>MP3</f>
        <v>35</v>
      </c>
      <c r="MS3" s="189">
        <f>MP3</f>
        <v>35</v>
      </c>
      <c r="MT3" s="189">
        <f>MP3</f>
        <v>35</v>
      </c>
      <c r="MU3" s="189">
        <f>MP3</f>
        <v>35</v>
      </c>
      <c r="MV3" s="189">
        <f>MP3</f>
        <v>35</v>
      </c>
      <c r="MW3" s="189">
        <f>MP3</f>
        <v>35</v>
      </c>
      <c r="MX3" s="189">
        <f>MP3</f>
        <v>35</v>
      </c>
      <c r="MY3" s="189">
        <f>MP3</f>
        <v>35</v>
      </c>
      <c r="MZ3" s="189">
        <f>MP3+1</f>
        <v>36</v>
      </c>
      <c r="NA3" s="189">
        <f>MZ3</f>
        <v>36</v>
      </c>
      <c r="NB3" s="189">
        <f>MZ3</f>
        <v>36</v>
      </c>
      <c r="NC3" s="189">
        <f>MZ3</f>
        <v>36</v>
      </c>
      <c r="ND3" s="189">
        <f>MZ3</f>
        <v>36</v>
      </c>
      <c r="NE3" s="189">
        <f>MZ3</f>
        <v>36</v>
      </c>
      <c r="NF3" s="189">
        <f>MZ3</f>
        <v>36</v>
      </c>
      <c r="NG3" s="189">
        <f>MZ3</f>
        <v>36</v>
      </c>
      <c r="NH3" s="189">
        <f>MZ3</f>
        <v>36</v>
      </c>
      <c r="NI3" s="189">
        <f>MZ3</f>
        <v>36</v>
      </c>
      <c r="NJ3" s="189">
        <f>MZ3+1</f>
        <v>37</v>
      </c>
      <c r="NK3" s="189">
        <f>NJ3</f>
        <v>37</v>
      </c>
      <c r="NL3" s="189">
        <f>NJ3</f>
        <v>37</v>
      </c>
      <c r="NM3" s="189">
        <f>NJ3</f>
        <v>37</v>
      </c>
      <c r="NN3" s="189">
        <f>NJ3</f>
        <v>37</v>
      </c>
      <c r="NO3" s="189">
        <f>NJ3</f>
        <v>37</v>
      </c>
      <c r="NP3" s="189">
        <f>NJ3</f>
        <v>37</v>
      </c>
      <c r="NQ3" s="189">
        <f>NJ3</f>
        <v>37</v>
      </c>
      <c r="NR3" s="189">
        <f>NJ3</f>
        <v>37</v>
      </c>
      <c r="NS3" s="189">
        <f>NJ3</f>
        <v>37</v>
      </c>
      <c r="NT3" s="189">
        <f>NJ3+1</f>
        <v>38</v>
      </c>
      <c r="NU3" s="189">
        <f>NT3</f>
        <v>38</v>
      </c>
      <c r="NV3" s="189">
        <f>NT3</f>
        <v>38</v>
      </c>
      <c r="NW3" s="189">
        <f>NT3</f>
        <v>38</v>
      </c>
      <c r="NX3" s="189">
        <f>NT3</f>
        <v>38</v>
      </c>
      <c r="NY3" s="189">
        <f>NT3</f>
        <v>38</v>
      </c>
      <c r="NZ3" s="189">
        <f>NT3</f>
        <v>38</v>
      </c>
      <c r="OA3" s="189">
        <f>NT3</f>
        <v>38</v>
      </c>
      <c r="OB3" s="189">
        <f>NT3</f>
        <v>38</v>
      </c>
      <c r="OC3" s="189">
        <f>NT3</f>
        <v>38</v>
      </c>
      <c r="OD3" s="189">
        <f>NT3+1</f>
        <v>39</v>
      </c>
      <c r="OE3" s="189">
        <f>OD3</f>
        <v>39</v>
      </c>
      <c r="OF3" s="189">
        <f>OD3</f>
        <v>39</v>
      </c>
      <c r="OG3" s="189">
        <f>OD3</f>
        <v>39</v>
      </c>
      <c r="OH3" s="189">
        <f>OD3</f>
        <v>39</v>
      </c>
      <c r="OI3" s="189">
        <f>OD3</f>
        <v>39</v>
      </c>
      <c r="OJ3" s="189">
        <f>OD3</f>
        <v>39</v>
      </c>
      <c r="OK3" s="189">
        <f>OD3</f>
        <v>39</v>
      </c>
      <c r="OL3" s="189">
        <f>OD3</f>
        <v>39</v>
      </c>
      <c r="OM3" s="189">
        <f>OD3</f>
        <v>39</v>
      </c>
      <c r="ON3" s="189">
        <f>OD3+1</f>
        <v>40</v>
      </c>
      <c r="OO3" s="189">
        <f>ON3</f>
        <v>40</v>
      </c>
      <c r="OP3" s="189">
        <f>ON3</f>
        <v>40</v>
      </c>
      <c r="OQ3" s="189">
        <f>ON3</f>
        <v>40</v>
      </c>
      <c r="OR3" s="189">
        <f>ON3</f>
        <v>40</v>
      </c>
      <c r="OS3" s="189">
        <f>ON3</f>
        <v>40</v>
      </c>
      <c r="OT3" s="189">
        <f>ON3</f>
        <v>40</v>
      </c>
      <c r="OU3" s="189">
        <f>ON3</f>
        <v>40</v>
      </c>
      <c r="OV3" s="189">
        <f>ON3</f>
        <v>40</v>
      </c>
      <c r="OW3" s="189">
        <f>ON3</f>
        <v>40</v>
      </c>
      <c r="OX3" s="189">
        <f>ON3+1</f>
        <v>41</v>
      </c>
      <c r="OY3" s="189">
        <f>OX3</f>
        <v>41</v>
      </c>
      <c r="OZ3" s="189">
        <f>OX3</f>
        <v>41</v>
      </c>
      <c r="PA3" s="189">
        <f>OX3</f>
        <v>41</v>
      </c>
      <c r="PB3" s="189">
        <f>OX3</f>
        <v>41</v>
      </c>
      <c r="PC3" s="189">
        <f>OX3</f>
        <v>41</v>
      </c>
      <c r="PD3" s="189">
        <f>OX3</f>
        <v>41</v>
      </c>
      <c r="PE3" s="189">
        <f>OX3</f>
        <v>41</v>
      </c>
      <c r="PF3" s="189">
        <f>OX3</f>
        <v>41</v>
      </c>
      <c r="PG3" s="189">
        <f>OX3</f>
        <v>41</v>
      </c>
      <c r="PH3" s="189">
        <f>OX3+1</f>
        <v>42</v>
      </c>
      <c r="PI3" s="189">
        <f>PH3</f>
        <v>42</v>
      </c>
      <c r="PJ3" s="189">
        <f>PH3</f>
        <v>42</v>
      </c>
      <c r="PK3" s="189">
        <f>PH3</f>
        <v>42</v>
      </c>
      <c r="PL3" s="189">
        <f>PH3</f>
        <v>42</v>
      </c>
      <c r="PM3" s="189">
        <f>PH3</f>
        <v>42</v>
      </c>
      <c r="PN3" s="189">
        <f>PH3</f>
        <v>42</v>
      </c>
      <c r="PO3" s="189">
        <f>PH3</f>
        <v>42</v>
      </c>
      <c r="PP3" s="189">
        <f>PH3</f>
        <v>42</v>
      </c>
      <c r="PQ3" s="189">
        <f>PH3</f>
        <v>42</v>
      </c>
      <c r="PR3" s="189">
        <f>PH3+1</f>
        <v>43</v>
      </c>
      <c r="PS3" s="189">
        <f>PR3</f>
        <v>43</v>
      </c>
      <c r="PT3" s="189">
        <f>PR3</f>
        <v>43</v>
      </c>
      <c r="PU3" s="189">
        <f>PR3</f>
        <v>43</v>
      </c>
      <c r="PV3" s="189">
        <f>PR3</f>
        <v>43</v>
      </c>
      <c r="PW3" s="189">
        <f>PR3</f>
        <v>43</v>
      </c>
      <c r="PX3" s="189">
        <f>PR3</f>
        <v>43</v>
      </c>
      <c r="PY3" s="189">
        <f>PR3</f>
        <v>43</v>
      </c>
      <c r="PZ3" s="189">
        <f>PR3</f>
        <v>43</v>
      </c>
      <c r="QA3" s="189">
        <f>PR3</f>
        <v>43</v>
      </c>
      <c r="QB3" s="189">
        <f>PR3+1</f>
        <v>44</v>
      </c>
      <c r="QC3" s="189">
        <f>QB3</f>
        <v>44</v>
      </c>
      <c r="QD3" s="189">
        <f>QB3</f>
        <v>44</v>
      </c>
      <c r="QE3" s="189">
        <f>QB3</f>
        <v>44</v>
      </c>
      <c r="QF3" s="189">
        <f>QB3</f>
        <v>44</v>
      </c>
      <c r="QG3" s="189">
        <f>QB3</f>
        <v>44</v>
      </c>
      <c r="QH3" s="189">
        <f>QB3</f>
        <v>44</v>
      </c>
      <c r="QI3" s="189">
        <f>QB3</f>
        <v>44</v>
      </c>
      <c r="QJ3" s="189">
        <f>QB3</f>
        <v>44</v>
      </c>
      <c r="QK3" s="189">
        <f>QB3</f>
        <v>44</v>
      </c>
      <c r="QL3" s="189">
        <f>QB3+1</f>
        <v>45</v>
      </c>
      <c r="QM3" s="189">
        <f>QL3</f>
        <v>45</v>
      </c>
      <c r="QN3" s="189">
        <f>QL3</f>
        <v>45</v>
      </c>
      <c r="QO3" s="189">
        <f>QL3</f>
        <v>45</v>
      </c>
      <c r="QP3" s="189">
        <f>QL3</f>
        <v>45</v>
      </c>
      <c r="QQ3" s="189">
        <f>QL3</f>
        <v>45</v>
      </c>
      <c r="QR3" s="189">
        <f>QL3</f>
        <v>45</v>
      </c>
      <c r="QS3" s="189">
        <f>QL3</f>
        <v>45</v>
      </c>
      <c r="QT3" s="189">
        <f>QL3</f>
        <v>45</v>
      </c>
      <c r="QU3" s="189">
        <f>QL3</f>
        <v>45</v>
      </c>
      <c r="QV3" s="189">
        <f>QL3+1</f>
        <v>46</v>
      </c>
      <c r="QW3" s="189">
        <f>QV3</f>
        <v>46</v>
      </c>
      <c r="QX3" s="189">
        <f>QV3</f>
        <v>46</v>
      </c>
      <c r="QY3" s="189">
        <f>QV3</f>
        <v>46</v>
      </c>
      <c r="QZ3" s="189">
        <f>QV3</f>
        <v>46</v>
      </c>
      <c r="RA3" s="189">
        <f>QV3</f>
        <v>46</v>
      </c>
      <c r="RB3" s="189">
        <f>QV3</f>
        <v>46</v>
      </c>
      <c r="RC3" s="189">
        <f>QV3</f>
        <v>46</v>
      </c>
      <c r="RD3" s="189">
        <f>QV3</f>
        <v>46</v>
      </c>
      <c r="RE3" s="189">
        <f>QV3</f>
        <v>46</v>
      </c>
      <c r="RF3" s="189">
        <f>QV3+1</f>
        <v>47</v>
      </c>
      <c r="RG3" s="189">
        <f>RF3</f>
        <v>47</v>
      </c>
      <c r="RH3" s="189">
        <f>RF3</f>
        <v>47</v>
      </c>
      <c r="RI3" s="189">
        <f>RF3</f>
        <v>47</v>
      </c>
      <c r="RJ3" s="189">
        <f>RF3</f>
        <v>47</v>
      </c>
      <c r="RK3" s="189">
        <f>RF3</f>
        <v>47</v>
      </c>
      <c r="RL3" s="189">
        <f>RF3</f>
        <v>47</v>
      </c>
      <c r="RM3" s="189">
        <f>RF3</f>
        <v>47</v>
      </c>
      <c r="RN3" s="189">
        <f>RF3</f>
        <v>47</v>
      </c>
      <c r="RO3" s="189">
        <f>RF3</f>
        <v>47</v>
      </c>
      <c r="RP3" s="189">
        <f>RF3+1</f>
        <v>48</v>
      </c>
      <c r="RQ3" s="189">
        <f>RP3</f>
        <v>48</v>
      </c>
      <c r="RR3" s="189">
        <f>RP3</f>
        <v>48</v>
      </c>
      <c r="RS3" s="189">
        <f>RP3</f>
        <v>48</v>
      </c>
      <c r="RT3" s="189">
        <f>RP3</f>
        <v>48</v>
      </c>
      <c r="RU3" s="189">
        <f>RP3</f>
        <v>48</v>
      </c>
      <c r="RV3" s="189">
        <f>RP3</f>
        <v>48</v>
      </c>
      <c r="RW3" s="189">
        <f>RP3</f>
        <v>48</v>
      </c>
      <c r="RX3" s="189">
        <f>RP3</f>
        <v>48</v>
      </c>
      <c r="RY3" s="189">
        <f>RP3</f>
        <v>48</v>
      </c>
      <c r="RZ3" s="189">
        <f>RP3+1</f>
        <v>49</v>
      </c>
      <c r="SA3" s="189">
        <f>RZ3</f>
        <v>49</v>
      </c>
      <c r="SB3" s="189">
        <f>RZ3</f>
        <v>49</v>
      </c>
      <c r="SC3" s="189">
        <f>RZ3</f>
        <v>49</v>
      </c>
      <c r="SD3" s="189">
        <f>RZ3</f>
        <v>49</v>
      </c>
      <c r="SE3" s="189">
        <f>RZ3</f>
        <v>49</v>
      </c>
      <c r="SF3" s="189">
        <f>RZ3</f>
        <v>49</v>
      </c>
      <c r="SG3" s="189">
        <f>RZ3</f>
        <v>49</v>
      </c>
      <c r="SH3" s="189">
        <f>RZ3</f>
        <v>49</v>
      </c>
      <c r="SI3" s="189">
        <f>RZ3</f>
        <v>49</v>
      </c>
      <c r="SJ3" s="189">
        <f>RZ3+1</f>
        <v>50</v>
      </c>
      <c r="SK3" s="189">
        <f>SJ3</f>
        <v>50</v>
      </c>
      <c r="SL3" s="189">
        <f>SJ3</f>
        <v>50</v>
      </c>
      <c r="SM3" s="189">
        <f>SJ3</f>
        <v>50</v>
      </c>
      <c r="SN3" s="189">
        <f>SJ3</f>
        <v>50</v>
      </c>
      <c r="SO3" s="189">
        <f>SJ3</f>
        <v>50</v>
      </c>
      <c r="SP3" s="189">
        <f>SJ3</f>
        <v>50</v>
      </c>
      <c r="SQ3" s="189">
        <f>SJ3</f>
        <v>50</v>
      </c>
      <c r="SR3" s="189">
        <f>SJ3</f>
        <v>50</v>
      </c>
      <c r="SS3" s="189">
        <f>SJ3</f>
        <v>50</v>
      </c>
    </row>
    <row r="4" spans="1:524" ht="9" customHeight="1" x14ac:dyDescent="0.25">
      <c r="A4" s="133"/>
      <c r="B4" s="133"/>
      <c r="C4" s="259"/>
      <c r="D4" s="259"/>
      <c r="E4" s="259"/>
      <c r="F4" s="259"/>
      <c r="G4" s="255"/>
      <c r="H4" s="255"/>
      <c r="I4" s="255"/>
      <c r="J4" s="255"/>
      <c r="K4" s="255"/>
      <c r="L4" s="255"/>
      <c r="M4" s="259"/>
      <c r="N4" s="259"/>
      <c r="O4" s="259"/>
      <c r="P4" s="259"/>
      <c r="Q4" s="255"/>
      <c r="R4" s="255"/>
      <c r="S4" s="255"/>
      <c r="T4" s="255"/>
      <c r="U4" s="255"/>
      <c r="V4" s="255"/>
      <c r="W4" s="256"/>
      <c r="X4" s="188" t="str">
        <f>IF('Contact Info'!$C$12&gt;=X3, "Y", "")</f>
        <v/>
      </c>
      <c r="Y4" s="188" t="str">
        <f>IF('Contact Info'!$C$12&gt;=Y3, "Y", "")</f>
        <v/>
      </c>
      <c r="Z4" s="188" t="str">
        <f>IF('Contact Info'!$C$12&gt;=Z3, "Y", "")</f>
        <v/>
      </c>
      <c r="AA4" s="188" t="str">
        <f>IF('Contact Info'!$C$12&gt;=AA3, "Y", "")</f>
        <v/>
      </c>
      <c r="AB4" s="188" t="str">
        <f>IF('Contact Info'!$C$12&gt;=AB3, "Y", "")</f>
        <v/>
      </c>
      <c r="AC4" s="188" t="str">
        <f>IF('Contact Info'!$C$12&gt;=AC3, "Y", "")</f>
        <v/>
      </c>
      <c r="AD4" s="188" t="str">
        <f>IF('Contact Info'!$C$12&gt;=AD3, "Y", "")</f>
        <v/>
      </c>
      <c r="AE4" s="188" t="str">
        <f>IF('Contact Info'!$C$12&gt;=AE3, "Y", "")</f>
        <v/>
      </c>
      <c r="AF4" s="188" t="str">
        <f>IF('Contact Info'!$C$12&gt;=AF3, "Y", "")</f>
        <v/>
      </c>
      <c r="AG4" s="188" t="str">
        <f>IF('Contact Info'!$C$12&gt;=AG3, "Y", "")</f>
        <v/>
      </c>
      <c r="AH4" s="188" t="str">
        <f>IF('Contact Info'!$C$12&gt;=AH3, "Y", "")</f>
        <v/>
      </c>
      <c r="AI4" s="188" t="str">
        <f>IF('Contact Info'!$C$12&gt;=AI3, "Y", "")</f>
        <v/>
      </c>
      <c r="AJ4" s="188" t="str">
        <f>IF('Contact Info'!$C$12&gt;=AJ3, "Y", "")</f>
        <v/>
      </c>
      <c r="AK4" s="188" t="str">
        <f>IF('Contact Info'!$C$12&gt;=AK3, "Y", "")</f>
        <v/>
      </c>
      <c r="AL4" s="188" t="str">
        <f>IF('Contact Info'!$C$12&gt;=AL3, "Y", "")</f>
        <v/>
      </c>
      <c r="AM4" s="188" t="str">
        <f>IF('Contact Info'!$C$12&gt;=AM3, "Y", "")</f>
        <v/>
      </c>
      <c r="AN4" s="188" t="str">
        <f>IF('Contact Info'!$C$12&gt;=AN3, "Y", "")</f>
        <v/>
      </c>
      <c r="AO4" s="188" t="str">
        <f>IF('Contact Info'!$C$12&gt;=AO3, "Y", "")</f>
        <v/>
      </c>
      <c r="AP4" s="188" t="str">
        <f>IF('Contact Info'!$C$12&gt;=AP3, "Y", "")</f>
        <v/>
      </c>
      <c r="AQ4" s="188" t="str">
        <f>IF('Contact Info'!$C$12&gt;=AQ3, "Y", "")</f>
        <v/>
      </c>
      <c r="AR4" s="188" t="str">
        <f>IF('Contact Info'!$C$12&gt;=AR3, "Y", "")</f>
        <v/>
      </c>
      <c r="AS4" s="188" t="str">
        <f>IF('Contact Info'!$C$12&gt;=AS3, "Y", "")</f>
        <v/>
      </c>
      <c r="AT4" s="188" t="str">
        <f>IF('Contact Info'!$C$12&gt;=AT3, "Y", "")</f>
        <v/>
      </c>
      <c r="AU4" s="188" t="str">
        <f>IF('Contact Info'!$C$12&gt;=AU3, "Y", "")</f>
        <v/>
      </c>
      <c r="AV4" s="188" t="str">
        <f>IF('Contact Info'!$C$12&gt;=AV3, "Y", "")</f>
        <v/>
      </c>
      <c r="AW4" s="188" t="str">
        <f>IF('Contact Info'!$C$12&gt;=AW3, "Y", "")</f>
        <v/>
      </c>
      <c r="AX4" s="188" t="str">
        <f>IF('Contact Info'!$C$12&gt;=AX3, "Y", "")</f>
        <v/>
      </c>
      <c r="AY4" s="188" t="str">
        <f>IF('Contact Info'!$C$12&gt;=AY3, "Y", "")</f>
        <v/>
      </c>
      <c r="AZ4" s="188" t="str">
        <f>IF('Contact Info'!$C$12&gt;=AZ3, "Y", "")</f>
        <v/>
      </c>
      <c r="BA4" s="188" t="str">
        <f>IF('Contact Info'!$C$12&gt;=BA3, "Y", "")</f>
        <v/>
      </c>
      <c r="BB4" s="188" t="str">
        <f>IF('Contact Info'!$C$12&gt;=BB3, "Y", "")</f>
        <v/>
      </c>
      <c r="BC4" s="188" t="str">
        <f>IF('Contact Info'!$C$12&gt;=BC3, "Y", "")</f>
        <v/>
      </c>
      <c r="BD4" s="188" t="str">
        <f>IF('Contact Info'!$C$12&gt;=BD3, "Y", "")</f>
        <v/>
      </c>
      <c r="BE4" s="188" t="str">
        <f>IF('Contact Info'!$C$12&gt;=BE3, "Y", "")</f>
        <v/>
      </c>
      <c r="BF4" s="188" t="str">
        <f>IF('Contact Info'!$C$12&gt;=BF3, "Y", "")</f>
        <v/>
      </c>
      <c r="BG4" s="188" t="str">
        <f>IF('Contact Info'!$C$12&gt;=BG3, "Y", "")</f>
        <v/>
      </c>
      <c r="BH4" s="188" t="str">
        <f>IF('Contact Info'!$C$12&gt;=BH3, "Y", "")</f>
        <v/>
      </c>
      <c r="BI4" s="188" t="str">
        <f>IF('Contact Info'!$C$12&gt;=BI3, "Y", "")</f>
        <v/>
      </c>
      <c r="BJ4" s="188" t="str">
        <f>IF('Contact Info'!$C$12&gt;=BJ3, "Y", "")</f>
        <v/>
      </c>
      <c r="BK4" s="188" t="str">
        <f>IF('Contact Info'!$C$12&gt;=BK3, "Y", "")</f>
        <v/>
      </c>
      <c r="BL4" s="188" t="str">
        <f>IF('Contact Info'!$C$12&gt;=BL3, "Y", "")</f>
        <v/>
      </c>
      <c r="BM4" s="188" t="str">
        <f>IF('Contact Info'!$C$12&gt;=BM3, "Y", "")</f>
        <v/>
      </c>
      <c r="BN4" s="188" t="str">
        <f>IF('Contact Info'!$C$12&gt;=BN3, "Y", "")</f>
        <v/>
      </c>
      <c r="BO4" s="188" t="str">
        <f>IF('Contact Info'!$C$12&gt;=BO3, "Y", "")</f>
        <v/>
      </c>
      <c r="BP4" s="188" t="str">
        <f>IF('Contact Info'!$C$12&gt;=BP3, "Y", "")</f>
        <v/>
      </c>
      <c r="BQ4" s="188" t="str">
        <f>IF('Contact Info'!$C$12&gt;=BQ3, "Y", "")</f>
        <v/>
      </c>
      <c r="BR4" s="188" t="str">
        <f>IF('Contact Info'!$C$12&gt;=BR3, "Y", "")</f>
        <v/>
      </c>
      <c r="BS4" s="188" t="str">
        <f>IF('Contact Info'!$C$12&gt;=BS3, "Y", "")</f>
        <v/>
      </c>
      <c r="BT4" s="188" t="str">
        <f>IF('Contact Info'!$C$12&gt;=BT3, "Y", "")</f>
        <v/>
      </c>
      <c r="BU4" s="188" t="str">
        <f>IF('Contact Info'!$C$12&gt;=BU3, "Y", "")</f>
        <v/>
      </c>
      <c r="BV4" s="188" t="str">
        <f>IF('Contact Info'!$C$12&gt;=BV3, "Y", "")</f>
        <v/>
      </c>
      <c r="BW4" s="188" t="str">
        <f>IF('Contact Info'!$C$12&gt;=BW3, "Y", "")</f>
        <v/>
      </c>
      <c r="BX4" s="188" t="str">
        <f>IF('Contact Info'!$C$12&gt;=BX3, "Y", "")</f>
        <v/>
      </c>
      <c r="BY4" s="188" t="str">
        <f>IF('Contact Info'!$C$12&gt;=BY3, "Y", "")</f>
        <v/>
      </c>
      <c r="BZ4" s="188" t="str">
        <f>IF('Contact Info'!$C$12&gt;=BZ3, "Y", "")</f>
        <v/>
      </c>
      <c r="CA4" s="188" t="str">
        <f>IF('Contact Info'!$C$12&gt;=CA3, "Y", "")</f>
        <v/>
      </c>
      <c r="CB4" s="188" t="str">
        <f>IF('Contact Info'!$C$12&gt;=CB3, "Y", "")</f>
        <v/>
      </c>
      <c r="CC4" s="188" t="str">
        <f>IF('Contact Info'!$C$12&gt;=CC3, "Y", "")</f>
        <v/>
      </c>
      <c r="CD4" s="188" t="str">
        <f>IF('Contact Info'!$C$12&gt;=CD3, "Y", "")</f>
        <v/>
      </c>
      <c r="CE4" s="188" t="str">
        <f>IF('Contact Info'!$C$12&gt;=CE3, "Y", "")</f>
        <v/>
      </c>
      <c r="CF4" s="188" t="str">
        <f>IF('Contact Info'!$C$12&gt;=CF3, "Y", "")</f>
        <v/>
      </c>
      <c r="CG4" s="188" t="str">
        <f>IF('Contact Info'!$C$12&gt;=CG3, "Y", "")</f>
        <v/>
      </c>
      <c r="CH4" s="188" t="str">
        <f>IF('Contact Info'!$C$12&gt;=CH3, "Y", "")</f>
        <v/>
      </c>
      <c r="CI4" s="188" t="str">
        <f>IF('Contact Info'!$C$12&gt;=CI3, "Y", "")</f>
        <v/>
      </c>
      <c r="CJ4" s="188" t="str">
        <f>IF('Contact Info'!$C$12&gt;=CJ3, "Y", "")</f>
        <v/>
      </c>
      <c r="CK4" s="188" t="str">
        <f>IF('Contact Info'!$C$12&gt;=CK3, "Y", "")</f>
        <v/>
      </c>
      <c r="CL4" s="188" t="str">
        <f>IF('Contact Info'!$C$12&gt;=CL3, "Y", "")</f>
        <v/>
      </c>
      <c r="CM4" s="188" t="str">
        <f>IF('Contact Info'!$C$12&gt;=CM3, "Y", "")</f>
        <v/>
      </c>
      <c r="CN4" s="188" t="str">
        <f>IF('Contact Info'!$C$12&gt;=CN3, "Y", "")</f>
        <v/>
      </c>
      <c r="CO4" s="188" t="str">
        <f>IF('Contact Info'!$C$12&gt;=CO3, "Y", "")</f>
        <v/>
      </c>
      <c r="CP4" s="188" t="str">
        <f>IF('Contact Info'!$C$12&gt;=CP3, "Y", "")</f>
        <v/>
      </c>
      <c r="CQ4" s="188" t="str">
        <f>IF('Contact Info'!$C$12&gt;=CQ3, "Y", "")</f>
        <v/>
      </c>
      <c r="CR4" s="188" t="str">
        <f>IF('Contact Info'!$C$12&gt;=CR3, "Y", "")</f>
        <v/>
      </c>
      <c r="CS4" s="188" t="str">
        <f>IF('Contact Info'!$C$12&gt;=CS3, "Y", "")</f>
        <v/>
      </c>
      <c r="CT4" s="188" t="str">
        <f>IF('Contact Info'!$C$12&gt;=CT3, "Y", "")</f>
        <v/>
      </c>
      <c r="CU4" s="188" t="str">
        <f>IF('Contact Info'!$C$12&gt;=CU3, "Y", "")</f>
        <v/>
      </c>
      <c r="CV4" s="188" t="str">
        <f>IF('Contact Info'!$C$12&gt;=CV3, "Y", "")</f>
        <v/>
      </c>
      <c r="CW4" s="188" t="str">
        <f>IF('Contact Info'!$C$12&gt;=CW3, "Y", "")</f>
        <v/>
      </c>
      <c r="CX4" s="188" t="str">
        <f>IF('Contact Info'!$C$12&gt;=CX3, "Y", "")</f>
        <v/>
      </c>
      <c r="CY4" s="188" t="str">
        <f>IF('Contact Info'!$C$12&gt;=CY3, "Y", "")</f>
        <v/>
      </c>
      <c r="CZ4" s="188" t="str">
        <f>IF('Contact Info'!$C$12&gt;=CZ3, "Y", "")</f>
        <v/>
      </c>
      <c r="DA4" s="188" t="str">
        <f>IF('Contact Info'!$C$12&gt;=DA3, "Y", "")</f>
        <v/>
      </c>
      <c r="DB4" s="188" t="str">
        <f>IF('Contact Info'!$C$12&gt;=DB3, "Y", "")</f>
        <v/>
      </c>
      <c r="DC4" s="188" t="str">
        <f>IF('Contact Info'!$C$12&gt;=DC3, "Y", "")</f>
        <v/>
      </c>
      <c r="DD4" s="188" t="str">
        <f>IF('Contact Info'!$C$12&gt;=DD3, "Y", "")</f>
        <v/>
      </c>
      <c r="DE4" s="188" t="str">
        <f>IF('Contact Info'!$C$12&gt;=DE3, "Y", "")</f>
        <v/>
      </c>
      <c r="DF4" s="188" t="str">
        <f>IF('Contact Info'!$C$12&gt;=DF3, "Y", "")</f>
        <v/>
      </c>
      <c r="DG4" s="188" t="str">
        <f>IF('Contact Info'!$C$12&gt;=DG3, "Y", "")</f>
        <v/>
      </c>
      <c r="DH4" s="188" t="str">
        <f>IF('Contact Info'!$C$12&gt;=DH3, "Y", "")</f>
        <v/>
      </c>
      <c r="DI4" s="188" t="str">
        <f>IF('Contact Info'!$C$12&gt;=DI3, "Y", "")</f>
        <v/>
      </c>
      <c r="DJ4" s="188" t="str">
        <f>IF('Contact Info'!$C$12&gt;=DJ3, "Y", "")</f>
        <v/>
      </c>
      <c r="DK4" s="188" t="str">
        <f>IF('Contact Info'!$C$12&gt;=DK3, "Y", "")</f>
        <v/>
      </c>
      <c r="DL4" s="188" t="str">
        <f>IF('Contact Info'!$C$12&gt;=DL3, "Y", "")</f>
        <v/>
      </c>
      <c r="DM4" s="188" t="str">
        <f>IF('Contact Info'!$C$12&gt;=DM3, "Y", "")</f>
        <v/>
      </c>
      <c r="DN4" s="188" t="str">
        <f>IF('Contact Info'!$C$12&gt;=DN3, "Y", "")</f>
        <v/>
      </c>
      <c r="DO4" s="188" t="str">
        <f>IF('Contact Info'!$C$12&gt;=DO3, "Y", "")</f>
        <v/>
      </c>
      <c r="DP4" s="188" t="str">
        <f>IF('Contact Info'!$C$12&gt;=DP3, "Y", "")</f>
        <v/>
      </c>
      <c r="DQ4" s="188" t="str">
        <f>IF('Contact Info'!$C$12&gt;=DQ3, "Y", "")</f>
        <v/>
      </c>
      <c r="DR4" s="188" t="str">
        <f>IF('Contact Info'!$C$12&gt;=DR3, "Y", "")</f>
        <v/>
      </c>
      <c r="DS4" s="188" t="str">
        <f>IF('Contact Info'!$C$12&gt;=DS3, "Y", "")</f>
        <v/>
      </c>
      <c r="DT4" s="188" t="str">
        <f>IF('Contact Info'!$C$12&gt;=DT3, "Y", "")</f>
        <v/>
      </c>
      <c r="DU4" s="188" t="str">
        <f>IF('Contact Info'!$C$12&gt;=DU3, "Y", "")</f>
        <v/>
      </c>
      <c r="DV4" s="188" t="str">
        <f>IF('Contact Info'!$C$12&gt;=DV3, "Y", "")</f>
        <v/>
      </c>
      <c r="DW4" s="188" t="str">
        <f>IF('Contact Info'!$C$12&gt;=DW3, "Y", "")</f>
        <v/>
      </c>
      <c r="DX4" s="188" t="str">
        <f>IF('Contact Info'!$C$12&gt;=DX3, "Y", "")</f>
        <v/>
      </c>
      <c r="DY4" s="188" t="str">
        <f>IF('Contact Info'!$C$12&gt;=DY3, "Y", "")</f>
        <v/>
      </c>
      <c r="DZ4" s="188" t="str">
        <f>IF('Contact Info'!$C$12&gt;=DZ3, "Y", "")</f>
        <v/>
      </c>
      <c r="EA4" s="188" t="str">
        <f>IF('Contact Info'!$C$12&gt;=EA3, "Y", "")</f>
        <v/>
      </c>
      <c r="EB4" s="188" t="str">
        <f>IF('Contact Info'!$C$12&gt;=EB3, "Y", "")</f>
        <v/>
      </c>
      <c r="EC4" s="188" t="str">
        <f>IF('Contact Info'!$C$12&gt;=EC3, "Y", "")</f>
        <v/>
      </c>
      <c r="ED4" s="188" t="str">
        <f>IF('Contact Info'!$C$12&gt;=ED3, "Y", "")</f>
        <v/>
      </c>
      <c r="EE4" s="188" t="str">
        <f>IF('Contact Info'!$C$12&gt;=EE3, "Y", "")</f>
        <v/>
      </c>
      <c r="EF4" s="188" t="str">
        <f>IF('Contact Info'!$C$12&gt;=EF3, "Y", "")</f>
        <v/>
      </c>
      <c r="EG4" s="188" t="str">
        <f>IF('Contact Info'!$C$12&gt;=EG3, "Y", "")</f>
        <v/>
      </c>
      <c r="EH4" s="188" t="str">
        <f>IF('Contact Info'!$C$12&gt;=EH3, "Y", "")</f>
        <v/>
      </c>
      <c r="EI4" s="188" t="str">
        <f>IF('Contact Info'!$C$12&gt;=EI3, "Y", "")</f>
        <v/>
      </c>
      <c r="EJ4" s="188" t="str">
        <f>IF('Contact Info'!$C$12&gt;=EJ3, "Y", "")</f>
        <v/>
      </c>
      <c r="EK4" s="188" t="str">
        <f>IF('Contact Info'!$C$12&gt;=EK3, "Y", "")</f>
        <v/>
      </c>
      <c r="EL4" s="188" t="str">
        <f>IF('Contact Info'!$C$12&gt;=EL3, "Y", "")</f>
        <v/>
      </c>
      <c r="EM4" s="188" t="str">
        <f>IF('Contact Info'!$C$12&gt;=EM3, "Y", "")</f>
        <v/>
      </c>
      <c r="EN4" s="188" t="str">
        <f>IF('Contact Info'!$C$12&gt;=EN3, "Y", "")</f>
        <v/>
      </c>
      <c r="EO4" s="188" t="str">
        <f>IF('Contact Info'!$C$12&gt;=EO3, "Y", "")</f>
        <v/>
      </c>
      <c r="EP4" s="188" t="str">
        <f>IF('Contact Info'!$C$12&gt;=EP3, "Y", "")</f>
        <v/>
      </c>
      <c r="EQ4" s="188" t="str">
        <f>IF('Contact Info'!$C$12&gt;=EQ3, "Y", "")</f>
        <v/>
      </c>
      <c r="ER4" s="188" t="str">
        <f>IF('Contact Info'!$C$12&gt;=ER3, "Y", "")</f>
        <v/>
      </c>
      <c r="ES4" s="188" t="str">
        <f>IF('Contact Info'!$C$12&gt;=ES3, "Y", "")</f>
        <v/>
      </c>
      <c r="ET4" s="188" t="str">
        <f>IF('Contact Info'!$C$12&gt;=ET3, "Y", "")</f>
        <v/>
      </c>
      <c r="EU4" s="188" t="str">
        <f>IF('Contact Info'!$C$12&gt;=EU3, "Y", "")</f>
        <v/>
      </c>
      <c r="EV4" s="188" t="str">
        <f>IF('Contact Info'!$C$12&gt;=EV3, "Y", "")</f>
        <v/>
      </c>
      <c r="EW4" s="188" t="str">
        <f>IF('Contact Info'!$C$12&gt;=EW3, "Y", "")</f>
        <v/>
      </c>
      <c r="EX4" s="188" t="str">
        <f>IF('Contact Info'!$C$12&gt;=EX3, "Y", "")</f>
        <v/>
      </c>
      <c r="EY4" s="188" t="str">
        <f>IF('Contact Info'!$C$12&gt;=EY3, "Y", "")</f>
        <v/>
      </c>
      <c r="EZ4" s="188" t="str">
        <f>IF('Contact Info'!$C$12&gt;=EZ3, "Y", "")</f>
        <v/>
      </c>
      <c r="FA4" s="188" t="str">
        <f>IF('Contact Info'!$C$12&gt;=FA3, "Y", "")</f>
        <v/>
      </c>
      <c r="FB4" s="188" t="str">
        <f>IF('Contact Info'!$C$12&gt;=FB3, "Y", "")</f>
        <v/>
      </c>
      <c r="FC4" s="188" t="str">
        <f>IF('Contact Info'!$C$12&gt;=FC3, "Y", "")</f>
        <v/>
      </c>
      <c r="FD4" s="188" t="str">
        <f>IF('Contact Info'!$C$12&gt;=FD3, "Y", "")</f>
        <v/>
      </c>
      <c r="FE4" s="188" t="str">
        <f>IF('Contact Info'!$C$12&gt;=FE3, "Y", "")</f>
        <v/>
      </c>
      <c r="FF4" s="188" t="str">
        <f>IF('Contact Info'!$C$12&gt;=FF3, "Y", "")</f>
        <v/>
      </c>
      <c r="FG4" s="188" t="str">
        <f>IF('Contact Info'!$C$12&gt;=FG3, "Y", "")</f>
        <v/>
      </c>
      <c r="FH4" s="188" t="str">
        <f>IF('Contact Info'!$C$12&gt;=FH3, "Y", "")</f>
        <v/>
      </c>
      <c r="FI4" s="188" t="str">
        <f>IF('Contact Info'!$C$12&gt;=FI3, "Y", "")</f>
        <v/>
      </c>
      <c r="FJ4" s="188" t="str">
        <f>IF('Contact Info'!$C$12&gt;=FJ3, "Y", "")</f>
        <v/>
      </c>
      <c r="FK4" s="188" t="str">
        <f>IF('Contact Info'!$C$12&gt;=FK3, "Y", "")</f>
        <v/>
      </c>
      <c r="FL4" s="188" t="str">
        <f>IF('Contact Info'!$C$12&gt;=FL3, "Y", "")</f>
        <v/>
      </c>
      <c r="FM4" s="188" t="str">
        <f>IF('Contact Info'!$C$12&gt;=FM3, "Y", "")</f>
        <v/>
      </c>
      <c r="FN4" s="188" t="str">
        <f>IF('Contact Info'!$C$12&gt;=FN3, "Y", "")</f>
        <v/>
      </c>
      <c r="FO4" s="188" t="str">
        <f>IF('Contact Info'!$C$12&gt;=FO3, "Y", "")</f>
        <v/>
      </c>
      <c r="FP4" s="188" t="str">
        <f>IF('Contact Info'!$C$12&gt;=FP3, "Y", "")</f>
        <v/>
      </c>
      <c r="FQ4" s="188" t="str">
        <f>IF('Contact Info'!$C$12&gt;=FQ3, "Y", "")</f>
        <v/>
      </c>
      <c r="FR4" s="188" t="str">
        <f>IF('Contact Info'!$C$12&gt;=FR3, "Y", "")</f>
        <v/>
      </c>
      <c r="FS4" s="188" t="str">
        <f>IF('Contact Info'!$C$12&gt;=FS3, "Y", "")</f>
        <v/>
      </c>
      <c r="FT4" s="188" t="str">
        <f>IF('Contact Info'!$C$12&gt;=FT3, "Y", "")</f>
        <v/>
      </c>
      <c r="FU4" s="188" t="str">
        <f>IF('Contact Info'!$C$12&gt;=FU3, "Y", "")</f>
        <v/>
      </c>
      <c r="FV4" s="188" t="str">
        <f>IF('Contact Info'!$C$12&gt;=FV3, "Y", "")</f>
        <v/>
      </c>
      <c r="FW4" s="188" t="str">
        <f>IF('Contact Info'!$C$12&gt;=FW3, "Y", "")</f>
        <v/>
      </c>
      <c r="FX4" s="188" t="str">
        <f>IF('Contact Info'!$C$12&gt;=FX3, "Y", "")</f>
        <v/>
      </c>
      <c r="FY4" s="188" t="str">
        <f>IF('Contact Info'!$C$12&gt;=FY3, "Y", "")</f>
        <v/>
      </c>
      <c r="FZ4" s="188" t="str">
        <f>IF('Contact Info'!$C$12&gt;=FZ3, "Y", "")</f>
        <v/>
      </c>
      <c r="GA4" s="188" t="str">
        <f>IF('Contact Info'!$C$12&gt;=GA3, "Y", "")</f>
        <v/>
      </c>
      <c r="GB4" s="188" t="str">
        <f>IF('Contact Info'!$C$12&gt;=GB3, "Y", "")</f>
        <v/>
      </c>
      <c r="GC4" s="188" t="str">
        <f>IF('Contact Info'!$C$12&gt;=GC3, "Y", "")</f>
        <v/>
      </c>
      <c r="GD4" s="188" t="str">
        <f>IF('Contact Info'!$C$12&gt;=GD3, "Y", "")</f>
        <v/>
      </c>
      <c r="GE4" s="188" t="str">
        <f>IF('Contact Info'!$C$12&gt;=GE3, "Y", "")</f>
        <v/>
      </c>
      <c r="GF4" s="188" t="str">
        <f>IF('Contact Info'!$C$12&gt;=GF3, "Y", "")</f>
        <v/>
      </c>
      <c r="GG4" s="188" t="str">
        <f>IF('Contact Info'!$C$12&gt;=GG3, "Y", "")</f>
        <v/>
      </c>
      <c r="GH4" s="188" t="str">
        <f>IF('Contact Info'!$C$12&gt;=GH3, "Y", "")</f>
        <v/>
      </c>
      <c r="GI4" s="188" t="str">
        <f>IF('Contact Info'!$C$12&gt;=GI3, "Y", "")</f>
        <v/>
      </c>
      <c r="GJ4" s="188" t="str">
        <f>IF('Contact Info'!$C$12&gt;=GJ3, "Y", "")</f>
        <v/>
      </c>
      <c r="GK4" s="188" t="str">
        <f>IF('Contact Info'!$C$12&gt;=GK3, "Y", "")</f>
        <v/>
      </c>
      <c r="GL4" s="188" t="str">
        <f>IF('Contact Info'!$C$12&gt;=GL3, "Y", "")</f>
        <v/>
      </c>
      <c r="GM4" s="188" t="str">
        <f>IF('Contact Info'!$C$12&gt;=GM3, "Y", "")</f>
        <v/>
      </c>
      <c r="GN4" s="188" t="str">
        <f>IF('Contact Info'!$C$12&gt;=GN3, "Y", "")</f>
        <v/>
      </c>
      <c r="GO4" s="188" t="str">
        <f>IF('Contact Info'!$C$12&gt;=GO3, "Y", "")</f>
        <v/>
      </c>
      <c r="GP4" s="188" t="str">
        <f>IF('Contact Info'!$C$12&gt;=GP3, "Y", "")</f>
        <v/>
      </c>
      <c r="GQ4" s="188" t="str">
        <f>IF('Contact Info'!$C$12&gt;=GQ3, "Y", "")</f>
        <v/>
      </c>
      <c r="GR4" s="188" t="str">
        <f>IF('Contact Info'!$C$12&gt;=GR3, "Y", "")</f>
        <v/>
      </c>
      <c r="GS4" s="188" t="str">
        <f>IF('Contact Info'!$C$12&gt;=GS3, "Y", "")</f>
        <v/>
      </c>
      <c r="GT4" s="188" t="str">
        <f>IF('Contact Info'!$C$12&gt;=GT3, "Y", "")</f>
        <v/>
      </c>
      <c r="GU4" s="188" t="str">
        <f>IF('Contact Info'!$C$12&gt;=GU3, "Y", "")</f>
        <v/>
      </c>
      <c r="GV4" s="188" t="str">
        <f>IF('Contact Info'!$C$12&gt;=GV3, "Y", "")</f>
        <v/>
      </c>
      <c r="GW4" s="188" t="str">
        <f>IF('Contact Info'!$C$12&gt;=GW3, "Y", "")</f>
        <v/>
      </c>
      <c r="GX4" s="188" t="str">
        <f>IF('Contact Info'!$C$12&gt;=GX3, "Y", "")</f>
        <v/>
      </c>
      <c r="GY4" s="188" t="str">
        <f>IF('Contact Info'!$C$12&gt;=GY3, "Y", "")</f>
        <v/>
      </c>
      <c r="GZ4" s="188" t="str">
        <f>IF('Contact Info'!$C$12&gt;=GZ3, "Y", "")</f>
        <v/>
      </c>
      <c r="HA4" s="188" t="str">
        <f>IF('Contact Info'!$C$12&gt;=HA3, "Y", "")</f>
        <v/>
      </c>
      <c r="HB4" s="188" t="str">
        <f>IF('Contact Info'!$C$12&gt;=HB3, "Y", "")</f>
        <v/>
      </c>
      <c r="HC4" s="188" t="str">
        <f>IF('Contact Info'!$C$12&gt;=HC3, "Y", "")</f>
        <v/>
      </c>
      <c r="HD4" s="188" t="str">
        <f>IF('Contact Info'!$C$12&gt;=HD3, "Y", "")</f>
        <v/>
      </c>
      <c r="HE4" s="188" t="str">
        <f>IF('Contact Info'!$C$12&gt;=HE3, "Y", "")</f>
        <v/>
      </c>
      <c r="HF4" s="188" t="str">
        <f>IF('Contact Info'!$C$12&gt;=HF3, "Y", "")</f>
        <v/>
      </c>
      <c r="HG4" s="188" t="str">
        <f>IF('Contact Info'!$C$12&gt;=HG3, "Y", "")</f>
        <v/>
      </c>
      <c r="HH4" s="188" t="str">
        <f>IF('Contact Info'!$C$12&gt;=HH3, "Y", "")</f>
        <v/>
      </c>
      <c r="HI4" s="188" t="str">
        <f>IF('Contact Info'!$C$12&gt;=HI3, "Y", "")</f>
        <v/>
      </c>
      <c r="HJ4" s="188" t="str">
        <f>IF('Contact Info'!$C$12&gt;=HJ3, "Y", "")</f>
        <v/>
      </c>
      <c r="HK4" s="188" t="str">
        <f>IF('Contact Info'!$C$12&gt;=HK3, "Y", "")</f>
        <v/>
      </c>
      <c r="HL4" s="188" t="str">
        <f>IF('Contact Info'!$C$12&gt;=HL3, "Y", "")</f>
        <v/>
      </c>
      <c r="HM4" s="188" t="str">
        <f>IF('Contact Info'!$C$12&gt;=HM3, "Y", "")</f>
        <v/>
      </c>
      <c r="HN4" s="188" t="str">
        <f>IF('Contact Info'!$C$12&gt;=HN3, "Y", "")</f>
        <v/>
      </c>
      <c r="HO4" s="188" t="str">
        <f>IF('Contact Info'!$C$12&gt;=HO3, "Y", "")</f>
        <v/>
      </c>
      <c r="HP4" s="188" t="str">
        <f>IF('Contact Info'!$C$12&gt;=HP3, "Y", "")</f>
        <v/>
      </c>
      <c r="HQ4" s="188" t="str">
        <f>IF('Contact Info'!$C$12&gt;=HQ3, "Y", "")</f>
        <v/>
      </c>
      <c r="HR4" s="188" t="str">
        <f>IF('Contact Info'!$C$12&gt;=HR3, "Y", "")</f>
        <v/>
      </c>
      <c r="HS4" s="188" t="str">
        <f>IF('Contact Info'!$C$12&gt;=HS3, "Y", "")</f>
        <v/>
      </c>
      <c r="HT4" s="188" t="str">
        <f>IF('Contact Info'!$C$12&gt;=HT3, "Y", "")</f>
        <v/>
      </c>
      <c r="HU4" s="188" t="str">
        <f>IF('Contact Info'!$C$12&gt;=HU3, "Y", "")</f>
        <v/>
      </c>
      <c r="HV4" s="188" t="str">
        <f>IF('Contact Info'!$C$12&gt;=HV3, "Y", "")</f>
        <v/>
      </c>
      <c r="HW4" s="188" t="str">
        <f>IF('Contact Info'!$C$12&gt;=HW3, "Y", "")</f>
        <v/>
      </c>
      <c r="HX4" s="188" t="str">
        <f>IF('Contact Info'!$C$12&gt;=HX3, "Y", "")</f>
        <v/>
      </c>
      <c r="HY4" s="188" t="str">
        <f>IF('Contact Info'!$C$12&gt;=HY3, "Y", "")</f>
        <v/>
      </c>
      <c r="HZ4" s="188" t="str">
        <f>IF('Contact Info'!$C$12&gt;=HZ3, "Y", "")</f>
        <v/>
      </c>
      <c r="IA4" s="188" t="str">
        <f>IF('Contact Info'!$C$12&gt;=IA3, "Y", "")</f>
        <v/>
      </c>
      <c r="IB4" s="188" t="str">
        <f>IF('Contact Info'!$C$12&gt;=IB3, "Y", "")</f>
        <v/>
      </c>
      <c r="IC4" s="188" t="str">
        <f>IF('Contact Info'!$C$12&gt;=IC3, "Y", "")</f>
        <v/>
      </c>
      <c r="ID4" s="188" t="str">
        <f>IF('Contact Info'!$C$12&gt;=ID3, "Y", "")</f>
        <v/>
      </c>
      <c r="IE4" s="188" t="str">
        <f>IF('Contact Info'!$C$12&gt;=IE3, "Y", "")</f>
        <v/>
      </c>
      <c r="IF4" s="188" t="str">
        <f>IF('Contact Info'!$C$12&gt;=IF3, "Y", "")</f>
        <v/>
      </c>
      <c r="IG4" s="188" t="str">
        <f>IF('Contact Info'!$C$12&gt;=IG3, "Y", "")</f>
        <v/>
      </c>
      <c r="IH4" s="188" t="str">
        <f>IF('Contact Info'!$C$12&gt;=IH3, "Y", "")</f>
        <v/>
      </c>
      <c r="II4" s="188" t="str">
        <f>IF('Contact Info'!$C$12&gt;=II3, "Y", "")</f>
        <v/>
      </c>
      <c r="IJ4" s="188" t="str">
        <f>IF('Contact Info'!$C$12&gt;=IJ3, "Y", "")</f>
        <v/>
      </c>
      <c r="IK4" s="188" t="str">
        <f>IF('Contact Info'!$C$12&gt;=IK3, "Y", "")</f>
        <v/>
      </c>
      <c r="IL4" s="188" t="str">
        <f>IF('Contact Info'!$C$12&gt;=IL3, "Y", "")</f>
        <v/>
      </c>
      <c r="IM4" s="188" t="str">
        <f>IF('Contact Info'!$C$12&gt;=IM3, "Y", "")</f>
        <v/>
      </c>
      <c r="IN4" s="188" t="str">
        <f>IF('Contact Info'!$C$12&gt;=IN3, "Y", "")</f>
        <v/>
      </c>
      <c r="IO4" s="188" t="str">
        <f>IF('Contact Info'!$C$12&gt;=IO3, "Y", "")</f>
        <v/>
      </c>
      <c r="IP4" s="188" t="str">
        <f>IF('Contact Info'!$C$12&gt;=IP3, "Y", "")</f>
        <v/>
      </c>
      <c r="IQ4" s="188" t="str">
        <f>IF('Contact Info'!$C$12&gt;=IQ3, "Y", "")</f>
        <v/>
      </c>
      <c r="IR4" s="188" t="str">
        <f>IF('Contact Info'!$C$12&gt;=IR3, "Y", "")</f>
        <v/>
      </c>
      <c r="IS4" s="188" t="str">
        <f>IF('Contact Info'!$C$12&gt;=IS3, "Y", "")</f>
        <v/>
      </c>
      <c r="IT4" s="188" t="str">
        <f>IF('Contact Info'!$C$12&gt;=IT3, "Y", "")</f>
        <v/>
      </c>
      <c r="IU4" s="188" t="str">
        <f>IF('Contact Info'!$C$12&gt;=IU3, "Y", "")</f>
        <v/>
      </c>
      <c r="IV4" s="188" t="str">
        <f>IF('Contact Info'!$C$12&gt;=IV3, "Y", "")</f>
        <v/>
      </c>
      <c r="IW4" s="188" t="str">
        <f>IF('Contact Info'!$C$12&gt;=IW3, "Y", "")</f>
        <v/>
      </c>
      <c r="IX4" s="188" t="str">
        <f>IF('Contact Info'!$C$12&gt;=IX3, "Y", "")</f>
        <v/>
      </c>
      <c r="IY4" s="188" t="str">
        <f>IF('Contact Info'!$C$12&gt;=IY3, "Y", "")</f>
        <v/>
      </c>
      <c r="IZ4" s="188" t="str">
        <f>IF('Contact Info'!$C$12&gt;=IZ3, "Y", "")</f>
        <v/>
      </c>
      <c r="JA4" s="188" t="str">
        <f>IF('Contact Info'!$C$12&gt;=JA3, "Y", "")</f>
        <v/>
      </c>
      <c r="JB4" s="188" t="str">
        <f>IF('Contact Info'!$C$12&gt;=JB3, "Y", "")</f>
        <v/>
      </c>
      <c r="JC4" s="188" t="str">
        <f>IF('Contact Info'!$C$12&gt;=JC3, "Y", "")</f>
        <v/>
      </c>
      <c r="JD4" s="188" t="str">
        <f>IF('Contact Info'!$C$12&gt;=JD3, "Y", "")</f>
        <v/>
      </c>
      <c r="JE4" s="188" t="str">
        <f>IF('Contact Info'!$C$12&gt;=JE3, "Y", "")</f>
        <v/>
      </c>
      <c r="JF4" s="188" t="str">
        <f>IF('Contact Info'!$C$12&gt;=JF3, "Y", "")</f>
        <v/>
      </c>
      <c r="JG4" s="188" t="str">
        <f>IF('Contact Info'!$C$12&gt;=JG3, "Y", "")</f>
        <v/>
      </c>
      <c r="JH4" s="188" t="str">
        <f>IF('Contact Info'!$C$12&gt;=JH3, "Y", "")</f>
        <v/>
      </c>
      <c r="JI4" s="188" t="str">
        <f>IF('Contact Info'!$C$12&gt;=JI3, "Y", "")</f>
        <v/>
      </c>
      <c r="JJ4" s="188" t="str">
        <f>IF('Contact Info'!$C$12&gt;=JJ3, "Y", "")</f>
        <v/>
      </c>
      <c r="JK4" s="188" t="str">
        <f>IF('Contact Info'!$C$12&gt;=JK3, "Y", "")</f>
        <v/>
      </c>
      <c r="JL4" s="188" t="str">
        <f>IF('Contact Info'!$C$12&gt;=JL3, "Y", "")</f>
        <v/>
      </c>
      <c r="JM4" s="188" t="str">
        <f>IF('Contact Info'!$C$12&gt;=JM3, "Y", "")</f>
        <v/>
      </c>
      <c r="JN4" s="188" t="str">
        <f>IF('Contact Info'!$C$12&gt;=JN3, "Y", "")</f>
        <v/>
      </c>
      <c r="JO4" s="188" t="str">
        <f>IF('Contact Info'!$C$12&gt;=JO3, "Y", "")</f>
        <v/>
      </c>
      <c r="JP4" s="188" t="str">
        <f>IF('Contact Info'!$C$12&gt;=JP3, "Y", "")</f>
        <v/>
      </c>
      <c r="JQ4" s="188" t="str">
        <f>IF('Contact Info'!$C$12&gt;=JQ3, "Y", "")</f>
        <v/>
      </c>
      <c r="JR4" s="188" t="str">
        <f>IF('Contact Info'!$C$12&gt;=JR3, "Y", "")</f>
        <v/>
      </c>
      <c r="JS4" s="188" t="str">
        <f>IF('Contact Info'!$C$12&gt;=JS3, "Y", "")</f>
        <v/>
      </c>
      <c r="JT4" s="188" t="str">
        <f>IF('Contact Info'!$C$12&gt;=JT3, "Y", "")</f>
        <v/>
      </c>
      <c r="JU4" s="188" t="str">
        <f>IF('Contact Info'!$C$12&gt;=JU3, "Y", "")</f>
        <v/>
      </c>
      <c r="JV4" s="188" t="str">
        <f>IF('Contact Info'!$C$12&gt;=JV3, "Y", "")</f>
        <v/>
      </c>
      <c r="JW4" s="188" t="str">
        <f>IF('Contact Info'!$C$12&gt;=JW3, "Y", "")</f>
        <v/>
      </c>
      <c r="JX4" s="188" t="str">
        <f>IF('Contact Info'!$C$12&gt;=JX3, "Y", "")</f>
        <v/>
      </c>
      <c r="JY4" s="188" t="str">
        <f>IF('Contact Info'!$C$12&gt;=JY3, "Y", "")</f>
        <v/>
      </c>
      <c r="JZ4" s="188" t="str">
        <f>IF('Contact Info'!$C$12&gt;=JZ3, "Y", "")</f>
        <v/>
      </c>
      <c r="KA4" s="188" t="str">
        <f>IF('Contact Info'!$C$12&gt;=KA3, "Y", "")</f>
        <v/>
      </c>
      <c r="KB4" s="188" t="str">
        <f>IF('Contact Info'!$C$12&gt;=KB3, "Y", "")</f>
        <v/>
      </c>
      <c r="KC4" s="188" t="str">
        <f>IF('Contact Info'!$C$12&gt;=KC3, "Y", "")</f>
        <v/>
      </c>
      <c r="KD4" s="188" t="str">
        <f>IF('Contact Info'!$C$12&gt;=KD3, "Y", "")</f>
        <v/>
      </c>
      <c r="KE4" s="188" t="str">
        <f>IF('Contact Info'!$C$12&gt;=KE3, "Y", "")</f>
        <v/>
      </c>
      <c r="KF4" s="188" t="str">
        <f>IF('Contact Info'!$C$12&gt;=KF3, "Y", "")</f>
        <v/>
      </c>
      <c r="KG4" s="188" t="str">
        <f>IF('Contact Info'!$C$12&gt;=KG3, "Y", "")</f>
        <v/>
      </c>
      <c r="KH4" s="188" t="str">
        <f>IF('Contact Info'!$C$12&gt;=KH3, "Y", "")</f>
        <v/>
      </c>
      <c r="KI4" s="188" t="str">
        <f>IF('Contact Info'!$C$12&gt;=KI3, "Y", "")</f>
        <v/>
      </c>
      <c r="KJ4" s="188" t="str">
        <f>IF('Contact Info'!$C$12&gt;=KJ3, "Y", "")</f>
        <v/>
      </c>
      <c r="KK4" s="188" t="str">
        <f>IF('Contact Info'!$C$12&gt;=KK3, "Y", "")</f>
        <v/>
      </c>
      <c r="KL4" s="188" t="str">
        <f>IF('Contact Info'!$C$12&gt;=KL3, "Y", "")</f>
        <v/>
      </c>
      <c r="KM4" s="188" t="str">
        <f>IF('Contact Info'!$C$12&gt;=KM3, "Y", "")</f>
        <v/>
      </c>
      <c r="KN4" s="188" t="str">
        <f>IF('Contact Info'!$C$12&gt;=KN3, "Y", "")</f>
        <v/>
      </c>
      <c r="KO4" s="188" t="str">
        <f>IF('Contact Info'!$C$12&gt;=KO3, "Y", "")</f>
        <v/>
      </c>
      <c r="KP4" s="188" t="str">
        <f>IF('Contact Info'!$C$12&gt;=KP3, "Y", "")</f>
        <v/>
      </c>
      <c r="KQ4" s="188" t="str">
        <f>IF('Contact Info'!$C$12&gt;=KQ3, "Y", "")</f>
        <v/>
      </c>
      <c r="KR4" s="188" t="str">
        <f>IF('Contact Info'!$C$12&gt;=KR3, "Y", "")</f>
        <v/>
      </c>
      <c r="KS4" s="188" t="str">
        <f>IF('Contact Info'!$C$12&gt;=KS3, "Y", "")</f>
        <v/>
      </c>
      <c r="KT4" s="188" t="str">
        <f>IF('Contact Info'!$C$12&gt;=KT3, "Y", "")</f>
        <v/>
      </c>
      <c r="KU4" s="188" t="str">
        <f>IF('Contact Info'!$C$12&gt;=KU3, "Y", "")</f>
        <v/>
      </c>
      <c r="KV4" s="188" t="str">
        <f>IF('Contact Info'!$C$12&gt;=KV3, "Y", "")</f>
        <v/>
      </c>
      <c r="KW4" s="188" t="str">
        <f>IF('Contact Info'!$C$12&gt;=KW3, "Y", "")</f>
        <v/>
      </c>
      <c r="KX4" s="188" t="str">
        <f>IF('Contact Info'!$C$12&gt;=KX3, "Y", "")</f>
        <v/>
      </c>
      <c r="KY4" s="188" t="str">
        <f>IF('Contact Info'!$C$12&gt;=KY3, "Y", "")</f>
        <v/>
      </c>
      <c r="KZ4" s="188" t="str">
        <f>IF('Contact Info'!$C$12&gt;=KZ3, "Y", "")</f>
        <v/>
      </c>
      <c r="LA4" s="188" t="str">
        <f>IF('Contact Info'!$C$12&gt;=LA3, "Y", "")</f>
        <v/>
      </c>
      <c r="LB4" s="188" t="str">
        <f>IF('Contact Info'!$C$12&gt;=LB3, "Y", "")</f>
        <v/>
      </c>
      <c r="LC4" s="188" t="str">
        <f>IF('Contact Info'!$C$12&gt;=LC3, "Y", "")</f>
        <v/>
      </c>
      <c r="LD4" s="188" t="str">
        <f>IF('Contact Info'!$C$12&gt;=LD3, "Y", "")</f>
        <v/>
      </c>
      <c r="LE4" s="188" t="str">
        <f>IF('Contact Info'!$C$12&gt;=LE3, "Y", "")</f>
        <v/>
      </c>
      <c r="LF4" s="188" t="str">
        <f>IF('Contact Info'!$C$12&gt;=LF3, "Y", "")</f>
        <v/>
      </c>
      <c r="LG4" s="188" t="str">
        <f>IF('Contact Info'!$C$12&gt;=LG3, "Y", "")</f>
        <v/>
      </c>
      <c r="LH4" s="188" t="str">
        <f>IF('Contact Info'!$C$12&gt;=LH3, "Y", "")</f>
        <v/>
      </c>
      <c r="LI4" s="188" t="str">
        <f>IF('Contact Info'!$C$12&gt;=LI3, "Y", "")</f>
        <v/>
      </c>
      <c r="LJ4" s="188" t="str">
        <f>IF('Contact Info'!$C$12&gt;=LJ3, "Y", "")</f>
        <v/>
      </c>
      <c r="LK4" s="188" t="str">
        <f>IF('Contact Info'!$C$12&gt;=LK3, "Y", "")</f>
        <v/>
      </c>
      <c r="LL4" s="188" t="str">
        <f>IF('Contact Info'!$C$12&gt;=LL3, "Y", "")</f>
        <v/>
      </c>
      <c r="LM4" s="188" t="str">
        <f>IF('Contact Info'!$C$12&gt;=LM3, "Y", "")</f>
        <v/>
      </c>
      <c r="LN4" s="188" t="str">
        <f>IF('Contact Info'!$C$12&gt;=LN3, "Y", "")</f>
        <v/>
      </c>
      <c r="LO4" s="188" t="str">
        <f>IF('Contact Info'!$C$12&gt;=LO3, "Y", "")</f>
        <v/>
      </c>
      <c r="LP4" s="188" t="str">
        <f>IF('Contact Info'!$C$12&gt;=LP3, "Y", "")</f>
        <v/>
      </c>
      <c r="LQ4" s="188" t="str">
        <f>IF('Contact Info'!$C$12&gt;=LQ3, "Y", "")</f>
        <v/>
      </c>
      <c r="LR4" s="188" t="str">
        <f>IF('Contact Info'!$C$12&gt;=LR3, "Y", "")</f>
        <v/>
      </c>
      <c r="LS4" s="188" t="str">
        <f>IF('Contact Info'!$C$12&gt;=LS3, "Y", "")</f>
        <v/>
      </c>
      <c r="LT4" s="188" t="str">
        <f>IF('Contact Info'!$C$12&gt;=LT3, "Y", "")</f>
        <v/>
      </c>
      <c r="LU4" s="188" t="str">
        <f>IF('Contact Info'!$C$12&gt;=LU3, "Y", "")</f>
        <v/>
      </c>
      <c r="LV4" s="188" t="str">
        <f>IF('Contact Info'!$C$12&gt;=LV3, "Y", "")</f>
        <v/>
      </c>
      <c r="LW4" s="188" t="str">
        <f>IF('Contact Info'!$C$12&gt;=LW3, "Y", "")</f>
        <v/>
      </c>
      <c r="LX4" s="188" t="str">
        <f>IF('Contact Info'!$C$12&gt;=LX3, "Y", "")</f>
        <v/>
      </c>
      <c r="LY4" s="188" t="str">
        <f>IF('Contact Info'!$C$12&gt;=LY3, "Y", "")</f>
        <v/>
      </c>
      <c r="LZ4" s="188" t="str">
        <f>IF('Contact Info'!$C$12&gt;=LZ3, "Y", "")</f>
        <v/>
      </c>
      <c r="MA4" s="188" t="str">
        <f>IF('Contact Info'!$C$12&gt;=MA3, "Y", "")</f>
        <v/>
      </c>
      <c r="MB4" s="188" t="str">
        <f>IF('Contact Info'!$C$12&gt;=MB3, "Y", "")</f>
        <v/>
      </c>
      <c r="MC4" s="188" t="str">
        <f>IF('Contact Info'!$C$12&gt;=MC3, "Y", "")</f>
        <v/>
      </c>
      <c r="MD4" s="188" t="str">
        <f>IF('Contact Info'!$C$12&gt;=MD3, "Y", "")</f>
        <v/>
      </c>
      <c r="ME4" s="188" t="str">
        <f>IF('Contact Info'!$C$12&gt;=ME3, "Y", "")</f>
        <v/>
      </c>
      <c r="MF4" s="188" t="str">
        <f>IF('Contact Info'!$C$12&gt;=MF3, "Y", "")</f>
        <v/>
      </c>
      <c r="MG4" s="188" t="str">
        <f>IF('Contact Info'!$C$12&gt;=MG3, "Y", "")</f>
        <v/>
      </c>
      <c r="MH4" s="188" t="str">
        <f>IF('Contact Info'!$C$12&gt;=MH3, "Y", "")</f>
        <v/>
      </c>
      <c r="MI4" s="188" t="str">
        <f>IF('Contact Info'!$C$12&gt;=MI3, "Y", "")</f>
        <v/>
      </c>
      <c r="MJ4" s="188" t="str">
        <f>IF('Contact Info'!$C$12&gt;=MJ3, "Y", "")</f>
        <v/>
      </c>
      <c r="MK4" s="188" t="str">
        <f>IF('Contact Info'!$C$12&gt;=MK3, "Y", "")</f>
        <v/>
      </c>
      <c r="ML4" s="188" t="str">
        <f>IF('Contact Info'!$C$12&gt;=ML3, "Y", "")</f>
        <v/>
      </c>
      <c r="MM4" s="188" t="str">
        <f>IF('Contact Info'!$C$12&gt;=MM3, "Y", "")</f>
        <v/>
      </c>
      <c r="MN4" s="188" t="str">
        <f>IF('Contact Info'!$C$12&gt;=MN3, "Y", "")</f>
        <v/>
      </c>
      <c r="MO4" s="188" t="str">
        <f>IF('Contact Info'!$C$12&gt;=MO3, "Y", "")</f>
        <v/>
      </c>
      <c r="MP4" s="188" t="str">
        <f>IF('Contact Info'!$C$12&gt;=MP3, "Y", "")</f>
        <v/>
      </c>
      <c r="MQ4" s="188" t="str">
        <f>IF('Contact Info'!$C$12&gt;=MQ3, "Y", "")</f>
        <v/>
      </c>
      <c r="MR4" s="188" t="str">
        <f>IF('Contact Info'!$C$12&gt;=MR3, "Y", "")</f>
        <v/>
      </c>
      <c r="MS4" s="188" t="str">
        <f>IF('Contact Info'!$C$12&gt;=MS3, "Y", "")</f>
        <v/>
      </c>
      <c r="MT4" s="188" t="str">
        <f>IF('Contact Info'!$C$12&gt;=MT3, "Y", "")</f>
        <v/>
      </c>
      <c r="MU4" s="188" t="str">
        <f>IF('Contact Info'!$C$12&gt;=MU3, "Y", "")</f>
        <v/>
      </c>
      <c r="MV4" s="188" t="str">
        <f>IF('Contact Info'!$C$12&gt;=MV3, "Y", "")</f>
        <v/>
      </c>
      <c r="MW4" s="188" t="str">
        <f>IF('Contact Info'!$C$12&gt;=MW3, "Y", "")</f>
        <v/>
      </c>
      <c r="MX4" s="188" t="str">
        <f>IF('Contact Info'!$C$12&gt;=MX3, "Y", "")</f>
        <v/>
      </c>
      <c r="MY4" s="188" t="str">
        <f>IF('Contact Info'!$C$12&gt;=MY3, "Y", "")</f>
        <v/>
      </c>
      <c r="MZ4" s="188" t="str">
        <f>IF('Contact Info'!$C$12&gt;=MZ3, "Y", "")</f>
        <v/>
      </c>
      <c r="NA4" s="188" t="str">
        <f>IF('Contact Info'!$C$12&gt;=NA3, "Y", "")</f>
        <v/>
      </c>
      <c r="NB4" s="188" t="str">
        <f>IF('Contact Info'!$C$12&gt;=NB3, "Y", "")</f>
        <v/>
      </c>
      <c r="NC4" s="188" t="str">
        <f>IF('Contact Info'!$C$12&gt;=NC3, "Y", "")</f>
        <v/>
      </c>
      <c r="ND4" s="188" t="str">
        <f>IF('Contact Info'!$C$12&gt;=ND3, "Y", "")</f>
        <v/>
      </c>
      <c r="NE4" s="188" t="str">
        <f>IF('Contact Info'!$C$12&gt;=NE3, "Y", "")</f>
        <v/>
      </c>
      <c r="NF4" s="188" t="str">
        <f>IF('Contact Info'!$C$12&gt;=NF3, "Y", "")</f>
        <v/>
      </c>
      <c r="NG4" s="188" t="str">
        <f>IF('Contact Info'!$C$12&gt;=NG3, "Y", "")</f>
        <v/>
      </c>
      <c r="NH4" s="188" t="str">
        <f>IF('Contact Info'!$C$12&gt;=NH3, "Y", "")</f>
        <v/>
      </c>
      <c r="NI4" s="188" t="str">
        <f>IF('Contact Info'!$C$12&gt;=NI3, "Y", "")</f>
        <v/>
      </c>
      <c r="NJ4" s="188" t="str">
        <f>IF('Contact Info'!$C$12&gt;=NJ3, "Y", "")</f>
        <v/>
      </c>
      <c r="NK4" s="188" t="str">
        <f>IF('Contact Info'!$C$12&gt;=NK3, "Y", "")</f>
        <v/>
      </c>
      <c r="NL4" s="188" t="str">
        <f>IF('Contact Info'!$C$12&gt;=NL3, "Y", "")</f>
        <v/>
      </c>
      <c r="NM4" s="188" t="str">
        <f>IF('Contact Info'!$C$12&gt;=NM3, "Y", "")</f>
        <v/>
      </c>
      <c r="NN4" s="188" t="str">
        <f>IF('Contact Info'!$C$12&gt;=NN3, "Y", "")</f>
        <v/>
      </c>
      <c r="NO4" s="188" t="str">
        <f>IF('Contact Info'!$C$12&gt;=NO3, "Y", "")</f>
        <v/>
      </c>
      <c r="NP4" s="188" t="str">
        <f>IF('Contact Info'!$C$12&gt;=NP3, "Y", "")</f>
        <v/>
      </c>
      <c r="NQ4" s="188" t="str">
        <f>IF('Contact Info'!$C$12&gt;=NQ3, "Y", "")</f>
        <v/>
      </c>
      <c r="NR4" s="188" t="str">
        <f>IF('Contact Info'!$C$12&gt;=NR3, "Y", "")</f>
        <v/>
      </c>
      <c r="NS4" s="188" t="str">
        <f>IF('Contact Info'!$C$12&gt;=NS3, "Y", "")</f>
        <v/>
      </c>
      <c r="NT4" s="188" t="str">
        <f>IF('Contact Info'!$C$12&gt;=NT3, "Y", "")</f>
        <v/>
      </c>
      <c r="NU4" s="188" t="str">
        <f>IF('Contact Info'!$C$12&gt;=NU3, "Y", "")</f>
        <v/>
      </c>
      <c r="NV4" s="188" t="str">
        <f>IF('Contact Info'!$C$12&gt;=NV3, "Y", "")</f>
        <v/>
      </c>
      <c r="NW4" s="188" t="str">
        <f>IF('Contact Info'!$C$12&gt;=NW3, "Y", "")</f>
        <v/>
      </c>
      <c r="NX4" s="188" t="str">
        <f>IF('Contact Info'!$C$12&gt;=NX3, "Y", "")</f>
        <v/>
      </c>
      <c r="NY4" s="188" t="str">
        <f>IF('Contact Info'!$C$12&gt;=NY3, "Y", "")</f>
        <v/>
      </c>
      <c r="NZ4" s="188" t="str">
        <f>IF('Contact Info'!$C$12&gt;=NZ3, "Y", "")</f>
        <v/>
      </c>
      <c r="OA4" s="188" t="str">
        <f>IF('Contact Info'!$C$12&gt;=OA3, "Y", "")</f>
        <v/>
      </c>
      <c r="OB4" s="188" t="str">
        <f>IF('Contact Info'!$C$12&gt;=OB3, "Y", "")</f>
        <v/>
      </c>
      <c r="OC4" s="188" t="str">
        <f>IF('Contact Info'!$C$12&gt;=OC3, "Y", "")</f>
        <v/>
      </c>
      <c r="OD4" s="188" t="str">
        <f>IF('Contact Info'!$C$12&gt;=OD3, "Y", "")</f>
        <v/>
      </c>
      <c r="OE4" s="188" t="str">
        <f>IF('Contact Info'!$C$12&gt;=OE3, "Y", "")</f>
        <v/>
      </c>
      <c r="OF4" s="188" t="str">
        <f>IF('Contact Info'!$C$12&gt;=OF3, "Y", "")</f>
        <v/>
      </c>
      <c r="OG4" s="188" t="str">
        <f>IF('Contact Info'!$C$12&gt;=OG3, "Y", "")</f>
        <v/>
      </c>
      <c r="OH4" s="188" t="str">
        <f>IF('Contact Info'!$C$12&gt;=OH3, "Y", "")</f>
        <v/>
      </c>
      <c r="OI4" s="188" t="str">
        <f>IF('Contact Info'!$C$12&gt;=OI3, "Y", "")</f>
        <v/>
      </c>
      <c r="OJ4" s="188" t="str">
        <f>IF('Contact Info'!$C$12&gt;=OJ3, "Y", "")</f>
        <v/>
      </c>
      <c r="OK4" s="188" t="str">
        <f>IF('Contact Info'!$C$12&gt;=OK3, "Y", "")</f>
        <v/>
      </c>
      <c r="OL4" s="188" t="str">
        <f>IF('Contact Info'!$C$12&gt;=OL3, "Y", "")</f>
        <v/>
      </c>
      <c r="OM4" s="188" t="str">
        <f>IF('Contact Info'!$C$12&gt;=OM3, "Y", "")</f>
        <v/>
      </c>
      <c r="ON4" s="188" t="str">
        <f>IF('Contact Info'!$C$12&gt;=ON3, "Y", "")</f>
        <v/>
      </c>
      <c r="OO4" s="188" t="str">
        <f>IF('Contact Info'!$C$12&gt;=OO3, "Y", "")</f>
        <v/>
      </c>
      <c r="OP4" s="188" t="str">
        <f>IF('Contact Info'!$C$12&gt;=OP3, "Y", "")</f>
        <v/>
      </c>
      <c r="OQ4" s="188" t="str">
        <f>IF('Contact Info'!$C$12&gt;=OQ3, "Y", "")</f>
        <v/>
      </c>
      <c r="OR4" s="188" t="str">
        <f>IF('Contact Info'!$C$12&gt;=OR3, "Y", "")</f>
        <v/>
      </c>
      <c r="OS4" s="188" t="str">
        <f>IF('Contact Info'!$C$12&gt;=OS3, "Y", "")</f>
        <v/>
      </c>
      <c r="OT4" s="188" t="str">
        <f>IF('Contact Info'!$C$12&gt;=OT3, "Y", "")</f>
        <v/>
      </c>
      <c r="OU4" s="188" t="str">
        <f>IF('Contact Info'!$C$12&gt;=OU3, "Y", "")</f>
        <v/>
      </c>
      <c r="OV4" s="188" t="str">
        <f>IF('Contact Info'!$C$12&gt;=OV3, "Y", "")</f>
        <v/>
      </c>
      <c r="OW4" s="188" t="str">
        <f>IF('Contact Info'!$C$12&gt;=OW3, "Y", "")</f>
        <v/>
      </c>
      <c r="OX4" s="188" t="str">
        <f>IF('Contact Info'!$C$12&gt;=OX3, "Y", "")</f>
        <v/>
      </c>
      <c r="OY4" s="188" t="str">
        <f>IF('Contact Info'!$C$12&gt;=OY3, "Y", "")</f>
        <v/>
      </c>
      <c r="OZ4" s="188" t="str">
        <f>IF('Contact Info'!$C$12&gt;=OZ3, "Y", "")</f>
        <v/>
      </c>
      <c r="PA4" s="188" t="str">
        <f>IF('Contact Info'!$C$12&gt;=PA3, "Y", "")</f>
        <v/>
      </c>
      <c r="PB4" s="188" t="str">
        <f>IF('Contact Info'!$C$12&gt;=PB3, "Y", "")</f>
        <v/>
      </c>
      <c r="PC4" s="188" t="str">
        <f>IF('Contact Info'!$C$12&gt;=PC3, "Y", "")</f>
        <v/>
      </c>
      <c r="PD4" s="188" t="str">
        <f>IF('Contact Info'!$C$12&gt;=PD3, "Y", "")</f>
        <v/>
      </c>
      <c r="PE4" s="188" t="str">
        <f>IF('Contact Info'!$C$12&gt;=PE3, "Y", "")</f>
        <v/>
      </c>
      <c r="PF4" s="188" t="str">
        <f>IF('Contact Info'!$C$12&gt;=PF3, "Y", "")</f>
        <v/>
      </c>
      <c r="PG4" s="188" t="str">
        <f>IF('Contact Info'!$C$12&gt;=PG3, "Y", "")</f>
        <v/>
      </c>
      <c r="PH4" s="188" t="str">
        <f>IF('Contact Info'!$C$12&gt;=PH3, "Y", "")</f>
        <v/>
      </c>
      <c r="PI4" s="188" t="str">
        <f>IF('Contact Info'!$C$12&gt;=PI3, "Y", "")</f>
        <v/>
      </c>
      <c r="PJ4" s="188" t="str">
        <f>IF('Contact Info'!$C$12&gt;=PJ3, "Y", "")</f>
        <v/>
      </c>
      <c r="PK4" s="188" t="str">
        <f>IF('Contact Info'!$C$12&gt;=PK3, "Y", "")</f>
        <v/>
      </c>
      <c r="PL4" s="188" t="str">
        <f>IF('Contact Info'!$C$12&gt;=PL3, "Y", "")</f>
        <v/>
      </c>
      <c r="PM4" s="188" t="str">
        <f>IF('Contact Info'!$C$12&gt;=PM3, "Y", "")</f>
        <v/>
      </c>
      <c r="PN4" s="188" t="str">
        <f>IF('Contact Info'!$C$12&gt;=PN3, "Y", "")</f>
        <v/>
      </c>
      <c r="PO4" s="188" t="str">
        <f>IF('Contact Info'!$C$12&gt;=PO3, "Y", "")</f>
        <v/>
      </c>
      <c r="PP4" s="188" t="str">
        <f>IF('Contact Info'!$C$12&gt;=PP3, "Y", "")</f>
        <v/>
      </c>
      <c r="PQ4" s="188" t="str">
        <f>IF('Contact Info'!$C$12&gt;=PQ3, "Y", "")</f>
        <v/>
      </c>
      <c r="PR4" s="188" t="str">
        <f>IF('Contact Info'!$C$12&gt;=PR3, "Y", "")</f>
        <v/>
      </c>
      <c r="PS4" s="188" t="str">
        <f>IF('Contact Info'!$C$12&gt;=PS3, "Y", "")</f>
        <v/>
      </c>
      <c r="PT4" s="188" t="str">
        <f>IF('Contact Info'!$C$12&gt;=PT3, "Y", "")</f>
        <v/>
      </c>
      <c r="PU4" s="188" t="str">
        <f>IF('Contact Info'!$C$12&gt;=PU3, "Y", "")</f>
        <v/>
      </c>
      <c r="PV4" s="188" t="str">
        <f>IF('Contact Info'!$C$12&gt;=PV3, "Y", "")</f>
        <v/>
      </c>
      <c r="PW4" s="188" t="str">
        <f>IF('Contact Info'!$C$12&gt;=PW3, "Y", "")</f>
        <v/>
      </c>
      <c r="PX4" s="188" t="str">
        <f>IF('Contact Info'!$C$12&gt;=PX3, "Y", "")</f>
        <v/>
      </c>
      <c r="PY4" s="188" t="str">
        <f>IF('Contact Info'!$C$12&gt;=PY3, "Y", "")</f>
        <v/>
      </c>
      <c r="PZ4" s="188" t="str">
        <f>IF('Contact Info'!$C$12&gt;=PZ3, "Y", "")</f>
        <v/>
      </c>
      <c r="QA4" s="188" t="str">
        <f>IF('Contact Info'!$C$12&gt;=QA3, "Y", "")</f>
        <v/>
      </c>
      <c r="QB4" s="188" t="str">
        <f>IF('Contact Info'!$C$12&gt;=QB3, "Y", "")</f>
        <v/>
      </c>
      <c r="QC4" s="188" t="str">
        <f>IF('Contact Info'!$C$12&gt;=QC3, "Y", "")</f>
        <v/>
      </c>
      <c r="QD4" s="188" t="str">
        <f>IF('Contact Info'!$C$12&gt;=QD3, "Y", "")</f>
        <v/>
      </c>
      <c r="QE4" s="188" t="str">
        <f>IF('Contact Info'!$C$12&gt;=QE3, "Y", "")</f>
        <v/>
      </c>
      <c r="QF4" s="188" t="str">
        <f>IF('Contact Info'!$C$12&gt;=QF3, "Y", "")</f>
        <v/>
      </c>
      <c r="QG4" s="188" t="str">
        <f>IF('Contact Info'!$C$12&gt;=QG3, "Y", "")</f>
        <v/>
      </c>
      <c r="QH4" s="188" t="str">
        <f>IF('Contact Info'!$C$12&gt;=QH3, "Y", "")</f>
        <v/>
      </c>
      <c r="QI4" s="188" t="str">
        <f>IF('Contact Info'!$C$12&gt;=QI3, "Y", "")</f>
        <v/>
      </c>
      <c r="QJ4" s="188" t="str">
        <f>IF('Contact Info'!$C$12&gt;=QJ3, "Y", "")</f>
        <v/>
      </c>
      <c r="QK4" s="188" t="str">
        <f>IF('Contact Info'!$C$12&gt;=QK3, "Y", "")</f>
        <v/>
      </c>
      <c r="QL4" s="188" t="str">
        <f>IF('Contact Info'!$C$12&gt;=QL3, "Y", "")</f>
        <v/>
      </c>
      <c r="QM4" s="188" t="str">
        <f>IF('Contact Info'!$C$12&gt;=QM3, "Y", "")</f>
        <v/>
      </c>
      <c r="QN4" s="188" t="str">
        <f>IF('Contact Info'!$C$12&gt;=QN3, "Y", "")</f>
        <v/>
      </c>
      <c r="QO4" s="188" t="str">
        <f>IF('Contact Info'!$C$12&gt;=QO3, "Y", "")</f>
        <v/>
      </c>
      <c r="QP4" s="188" t="str">
        <f>IF('Contact Info'!$C$12&gt;=QP3, "Y", "")</f>
        <v/>
      </c>
      <c r="QQ4" s="188" t="str">
        <f>IF('Contact Info'!$C$12&gt;=QQ3, "Y", "")</f>
        <v/>
      </c>
      <c r="QR4" s="188" t="str">
        <f>IF('Contact Info'!$C$12&gt;=QR3, "Y", "")</f>
        <v/>
      </c>
      <c r="QS4" s="188" t="str">
        <f>IF('Contact Info'!$C$12&gt;=QS3, "Y", "")</f>
        <v/>
      </c>
      <c r="QT4" s="188" t="str">
        <f>IF('Contact Info'!$C$12&gt;=QT3, "Y", "")</f>
        <v/>
      </c>
      <c r="QU4" s="188" t="str">
        <f>IF('Contact Info'!$C$12&gt;=QU3, "Y", "")</f>
        <v/>
      </c>
      <c r="QV4" s="188" t="str">
        <f>IF('Contact Info'!$C$12&gt;=QV3, "Y", "")</f>
        <v/>
      </c>
      <c r="QW4" s="188" t="str">
        <f>IF('Contact Info'!$C$12&gt;=QW3, "Y", "")</f>
        <v/>
      </c>
      <c r="QX4" s="188" t="str">
        <f>IF('Contact Info'!$C$12&gt;=QX3, "Y", "")</f>
        <v/>
      </c>
      <c r="QY4" s="188" t="str">
        <f>IF('Contact Info'!$C$12&gt;=QY3, "Y", "")</f>
        <v/>
      </c>
      <c r="QZ4" s="188" t="str">
        <f>IF('Contact Info'!$C$12&gt;=QZ3, "Y", "")</f>
        <v/>
      </c>
      <c r="RA4" s="188" t="str">
        <f>IF('Contact Info'!$C$12&gt;=RA3, "Y", "")</f>
        <v/>
      </c>
      <c r="RB4" s="188" t="str">
        <f>IF('Contact Info'!$C$12&gt;=RB3, "Y", "")</f>
        <v/>
      </c>
      <c r="RC4" s="188" t="str">
        <f>IF('Contact Info'!$C$12&gt;=RC3, "Y", "")</f>
        <v/>
      </c>
      <c r="RD4" s="188" t="str">
        <f>IF('Contact Info'!$C$12&gt;=RD3, "Y", "")</f>
        <v/>
      </c>
      <c r="RE4" s="188" t="str">
        <f>IF('Contact Info'!$C$12&gt;=RE3, "Y", "")</f>
        <v/>
      </c>
      <c r="RF4" s="188" t="str">
        <f>IF('Contact Info'!$C$12&gt;=RF3, "Y", "")</f>
        <v/>
      </c>
      <c r="RG4" s="188" t="str">
        <f>IF('Contact Info'!$C$12&gt;=RG3, "Y", "")</f>
        <v/>
      </c>
      <c r="RH4" s="188" t="str">
        <f>IF('Contact Info'!$C$12&gt;=RH3, "Y", "")</f>
        <v/>
      </c>
      <c r="RI4" s="188" t="str">
        <f>IF('Contact Info'!$C$12&gt;=RI3, "Y", "")</f>
        <v/>
      </c>
      <c r="RJ4" s="188" t="str">
        <f>IF('Contact Info'!$C$12&gt;=RJ3, "Y", "")</f>
        <v/>
      </c>
      <c r="RK4" s="188" t="str">
        <f>IF('Contact Info'!$C$12&gt;=RK3, "Y", "")</f>
        <v/>
      </c>
      <c r="RL4" s="188" t="str">
        <f>IF('Contact Info'!$C$12&gt;=RL3, "Y", "")</f>
        <v/>
      </c>
      <c r="RM4" s="188" t="str">
        <f>IF('Contact Info'!$C$12&gt;=RM3, "Y", "")</f>
        <v/>
      </c>
      <c r="RN4" s="188" t="str">
        <f>IF('Contact Info'!$C$12&gt;=RN3, "Y", "")</f>
        <v/>
      </c>
      <c r="RO4" s="188" t="str">
        <f>IF('Contact Info'!$C$12&gt;=RO3, "Y", "")</f>
        <v/>
      </c>
      <c r="RP4" s="188" t="str">
        <f>IF('Contact Info'!$C$12&gt;=RP3, "Y", "")</f>
        <v/>
      </c>
      <c r="RQ4" s="188" t="str">
        <f>IF('Contact Info'!$C$12&gt;=RQ3, "Y", "")</f>
        <v/>
      </c>
      <c r="RR4" s="188" t="str">
        <f>IF('Contact Info'!$C$12&gt;=RR3, "Y", "")</f>
        <v/>
      </c>
      <c r="RS4" s="188" t="str">
        <f>IF('Contact Info'!$C$12&gt;=RS3, "Y", "")</f>
        <v/>
      </c>
      <c r="RT4" s="188" t="str">
        <f>IF('Contact Info'!$C$12&gt;=RT3, "Y", "")</f>
        <v/>
      </c>
      <c r="RU4" s="188" t="str">
        <f>IF('Contact Info'!$C$12&gt;=RU3, "Y", "")</f>
        <v/>
      </c>
      <c r="RV4" s="188" t="str">
        <f>IF('Contact Info'!$C$12&gt;=RV3, "Y", "")</f>
        <v/>
      </c>
      <c r="RW4" s="188" t="str">
        <f>IF('Contact Info'!$C$12&gt;=RW3, "Y", "")</f>
        <v/>
      </c>
      <c r="RX4" s="188" t="str">
        <f>IF('Contact Info'!$C$12&gt;=RX3, "Y", "")</f>
        <v/>
      </c>
      <c r="RY4" s="188" t="str">
        <f>IF('Contact Info'!$C$12&gt;=RY3, "Y", "")</f>
        <v/>
      </c>
      <c r="RZ4" s="188" t="str">
        <f>IF('Contact Info'!$C$12&gt;=RZ3, "Y", "")</f>
        <v/>
      </c>
      <c r="SA4" s="188" t="str">
        <f>IF('Contact Info'!$C$12&gt;=SA3, "Y", "")</f>
        <v/>
      </c>
      <c r="SB4" s="188" t="str">
        <f>IF('Contact Info'!$C$12&gt;=SB3, "Y", "")</f>
        <v/>
      </c>
      <c r="SC4" s="188" t="str">
        <f>IF('Contact Info'!$C$12&gt;=SC3, "Y", "")</f>
        <v/>
      </c>
      <c r="SD4" s="188" t="str">
        <f>IF('Contact Info'!$C$12&gt;=SD3, "Y", "")</f>
        <v/>
      </c>
      <c r="SE4" s="188" t="str">
        <f>IF('Contact Info'!$C$12&gt;=SE3, "Y", "")</f>
        <v/>
      </c>
      <c r="SF4" s="188" t="str">
        <f>IF('Contact Info'!$C$12&gt;=SF3, "Y", "")</f>
        <v/>
      </c>
      <c r="SG4" s="188" t="str">
        <f>IF('Contact Info'!$C$12&gt;=SG3, "Y", "")</f>
        <v/>
      </c>
      <c r="SH4" s="188" t="str">
        <f>IF('Contact Info'!$C$12&gt;=SH3, "Y", "")</f>
        <v/>
      </c>
      <c r="SI4" s="188" t="str">
        <f>IF('Contact Info'!$C$12&gt;=SI3, "Y", "")</f>
        <v/>
      </c>
      <c r="SJ4" s="188" t="str">
        <f>IF('Contact Info'!$C$12&gt;=SJ3, "Y", "")</f>
        <v/>
      </c>
      <c r="SK4" s="188" t="str">
        <f>IF('Contact Info'!$C$12&gt;=SK3, "Y", "")</f>
        <v/>
      </c>
      <c r="SL4" s="188" t="str">
        <f>IF('Contact Info'!$C$12&gt;=SL3, "Y", "")</f>
        <v/>
      </c>
      <c r="SM4" s="188" t="str">
        <f>IF('Contact Info'!$C$12&gt;=SM3, "Y", "")</f>
        <v/>
      </c>
      <c r="SN4" s="188" t="str">
        <f>IF('Contact Info'!$C$12&gt;=SN3, "Y", "")</f>
        <v/>
      </c>
      <c r="SO4" s="188" t="str">
        <f>IF('Contact Info'!$C$12&gt;=SO3, "Y", "")</f>
        <v/>
      </c>
      <c r="SP4" s="188" t="str">
        <f>IF('Contact Info'!$C$12&gt;=SP3, "Y", "")</f>
        <v/>
      </c>
      <c r="SQ4" s="188" t="str">
        <f>IF('Contact Info'!$C$12&gt;=SQ3, "Y", "")</f>
        <v/>
      </c>
      <c r="SR4" s="188" t="str">
        <f>IF('Contact Info'!$C$12&gt;=SR3, "Y", "")</f>
        <v/>
      </c>
      <c r="SS4" s="188" t="str">
        <f>IF('Contact Info'!$C$12&gt;=SS3, "Y", "")</f>
        <v/>
      </c>
    </row>
    <row r="5" spans="1:524" x14ac:dyDescent="0.25">
      <c r="A5" s="146" t="s">
        <v>46</v>
      </c>
      <c r="B5" s="147" t="s">
        <v>47</v>
      </c>
      <c r="C5" s="845" t="s">
        <v>540</v>
      </c>
      <c r="D5" s="846"/>
      <c r="E5" s="846"/>
      <c r="F5" s="846"/>
      <c r="G5" s="846"/>
      <c r="H5" s="846"/>
      <c r="I5" s="846"/>
      <c r="J5" s="846"/>
      <c r="K5" s="846"/>
      <c r="L5" s="847"/>
      <c r="M5" s="845" t="s">
        <v>23</v>
      </c>
      <c r="N5" s="846"/>
      <c r="O5" s="846"/>
      <c r="P5" s="846"/>
      <c r="Q5" s="846"/>
      <c r="R5" s="846"/>
      <c r="S5" s="846"/>
      <c r="T5" s="846"/>
      <c r="U5" s="846"/>
      <c r="V5" s="847"/>
      <c r="W5" s="238"/>
      <c r="X5" s="859" t="str">
        <f>IF(X4="Y", "Input", "")</f>
        <v/>
      </c>
      <c r="Y5" s="859"/>
      <c r="Z5" s="859"/>
      <c r="AA5" s="859"/>
      <c r="AB5" s="859"/>
      <c r="AC5" s="859"/>
      <c r="AD5" s="859"/>
      <c r="AE5" s="859"/>
      <c r="AF5" s="859"/>
      <c r="AG5" s="859"/>
      <c r="AH5" s="859" t="str">
        <f>IF(AH4="Y", "Input", "")</f>
        <v/>
      </c>
      <c r="AI5" s="859"/>
      <c r="AJ5" s="859"/>
      <c r="AK5" s="859"/>
      <c r="AL5" s="859"/>
      <c r="AM5" s="859"/>
      <c r="AN5" s="859"/>
      <c r="AO5" s="859"/>
      <c r="AP5" s="859"/>
      <c r="AQ5" s="859"/>
      <c r="AR5" s="859" t="str">
        <f>IF(AR4="Y", "Input", "")</f>
        <v/>
      </c>
      <c r="AS5" s="859"/>
      <c r="AT5" s="859"/>
      <c r="AU5" s="859"/>
      <c r="AV5" s="859"/>
      <c r="AW5" s="859"/>
      <c r="AX5" s="859"/>
      <c r="AY5" s="859"/>
      <c r="AZ5" s="859"/>
      <c r="BA5" s="859"/>
      <c r="BB5" s="859" t="str">
        <f>IF(BB4="Y", "Input", "")</f>
        <v/>
      </c>
      <c r="BC5" s="859"/>
      <c r="BD5" s="859"/>
      <c r="BE5" s="859"/>
      <c r="BF5" s="859"/>
      <c r="BG5" s="859"/>
      <c r="BH5" s="859"/>
      <c r="BI5" s="859"/>
      <c r="BJ5" s="859"/>
      <c r="BK5" s="859"/>
      <c r="BL5" s="859" t="str">
        <f>IF(BL4="Y", "Input", "")</f>
        <v/>
      </c>
      <c r="BM5" s="859"/>
      <c r="BN5" s="859"/>
      <c r="BO5" s="859"/>
      <c r="BP5" s="859"/>
      <c r="BQ5" s="859"/>
      <c r="BR5" s="859"/>
      <c r="BS5" s="859"/>
      <c r="BT5" s="859"/>
      <c r="BU5" s="859"/>
      <c r="BV5" s="859" t="str">
        <f>IF(BV4="Y", "Input", "")</f>
        <v/>
      </c>
      <c r="BW5" s="859"/>
      <c r="BX5" s="859"/>
      <c r="BY5" s="859"/>
      <c r="BZ5" s="859"/>
      <c r="CA5" s="859"/>
      <c r="CB5" s="859"/>
      <c r="CC5" s="859"/>
      <c r="CD5" s="859"/>
      <c r="CE5" s="859"/>
      <c r="CF5" s="859" t="str">
        <f>IF(CF4="Y", "Input", "")</f>
        <v/>
      </c>
      <c r="CG5" s="859"/>
      <c r="CH5" s="859"/>
      <c r="CI5" s="859"/>
      <c r="CJ5" s="859"/>
      <c r="CK5" s="859"/>
      <c r="CL5" s="859"/>
      <c r="CM5" s="859"/>
      <c r="CN5" s="859"/>
      <c r="CO5" s="859"/>
      <c r="CP5" s="859" t="str">
        <f>IF(CP4="Y", "Input", "")</f>
        <v/>
      </c>
      <c r="CQ5" s="859"/>
      <c r="CR5" s="859"/>
      <c r="CS5" s="859"/>
      <c r="CT5" s="859"/>
      <c r="CU5" s="859"/>
      <c r="CV5" s="859"/>
      <c r="CW5" s="859"/>
      <c r="CX5" s="859"/>
      <c r="CY5" s="859"/>
      <c r="CZ5" s="859" t="str">
        <f>IF(CZ4="Y", "Input", "")</f>
        <v/>
      </c>
      <c r="DA5" s="859"/>
      <c r="DB5" s="859"/>
      <c r="DC5" s="859"/>
      <c r="DD5" s="859"/>
      <c r="DE5" s="859"/>
      <c r="DF5" s="859"/>
      <c r="DG5" s="859"/>
      <c r="DH5" s="859"/>
      <c r="DI5" s="859"/>
      <c r="DJ5" s="859" t="str">
        <f>IF(DJ4="Y", "Input", "")</f>
        <v/>
      </c>
      <c r="DK5" s="859"/>
      <c r="DL5" s="859"/>
      <c r="DM5" s="859"/>
      <c r="DN5" s="859"/>
      <c r="DO5" s="859"/>
      <c r="DP5" s="859"/>
      <c r="DQ5" s="859"/>
      <c r="DR5" s="859"/>
      <c r="DS5" s="859"/>
      <c r="DT5" s="859" t="str">
        <f>IF(DT4="Y", "Input", "")</f>
        <v/>
      </c>
      <c r="DU5" s="859"/>
      <c r="DV5" s="859"/>
      <c r="DW5" s="859"/>
      <c r="DX5" s="859"/>
      <c r="DY5" s="859"/>
      <c r="DZ5" s="859"/>
      <c r="EA5" s="859"/>
      <c r="EB5" s="859"/>
      <c r="EC5" s="859"/>
      <c r="ED5" s="859" t="str">
        <f>IF(ED4="Y", "Input", "")</f>
        <v/>
      </c>
      <c r="EE5" s="859"/>
      <c r="EF5" s="859"/>
      <c r="EG5" s="859"/>
      <c r="EH5" s="859"/>
      <c r="EI5" s="859"/>
      <c r="EJ5" s="859"/>
      <c r="EK5" s="859"/>
      <c r="EL5" s="859"/>
      <c r="EM5" s="859"/>
      <c r="EN5" s="859" t="str">
        <f>IF(EN4="Y", "Input", "")</f>
        <v/>
      </c>
      <c r="EO5" s="859"/>
      <c r="EP5" s="859"/>
      <c r="EQ5" s="859"/>
      <c r="ER5" s="859"/>
      <c r="ES5" s="859"/>
      <c r="ET5" s="859"/>
      <c r="EU5" s="859"/>
      <c r="EV5" s="859"/>
      <c r="EW5" s="859"/>
      <c r="EX5" s="859" t="str">
        <f>IF(EX4="Y", "Input", "")</f>
        <v/>
      </c>
      <c r="EY5" s="859"/>
      <c r="EZ5" s="859"/>
      <c r="FA5" s="859"/>
      <c r="FB5" s="859"/>
      <c r="FC5" s="859"/>
      <c r="FD5" s="859"/>
      <c r="FE5" s="859"/>
      <c r="FF5" s="859"/>
      <c r="FG5" s="859"/>
      <c r="FH5" s="859" t="str">
        <f>IF(FH4="Y", "Input", "")</f>
        <v/>
      </c>
      <c r="FI5" s="859"/>
      <c r="FJ5" s="859"/>
      <c r="FK5" s="859"/>
      <c r="FL5" s="859"/>
      <c r="FM5" s="859"/>
      <c r="FN5" s="859"/>
      <c r="FO5" s="859"/>
      <c r="FP5" s="859"/>
      <c r="FQ5" s="859"/>
      <c r="FR5" s="859" t="str">
        <f>IF(FR4="Y", "Input", "")</f>
        <v/>
      </c>
      <c r="FS5" s="859"/>
      <c r="FT5" s="859"/>
      <c r="FU5" s="859"/>
      <c r="FV5" s="859"/>
      <c r="FW5" s="859"/>
      <c r="FX5" s="859"/>
      <c r="FY5" s="859"/>
      <c r="FZ5" s="859"/>
      <c r="GA5" s="859"/>
      <c r="GB5" s="859" t="str">
        <f>IF(GB4="Y", "Input", "")</f>
        <v/>
      </c>
      <c r="GC5" s="859"/>
      <c r="GD5" s="859"/>
      <c r="GE5" s="859"/>
      <c r="GF5" s="859"/>
      <c r="GG5" s="859"/>
      <c r="GH5" s="859"/>
      <c r="GI5" s="859"/>
      <c r="GJ5" s="859"/>
      <c r="GK5" s="859"/>
      <c r="GL5" s="859" t="str">
        <f>IF(GL4="Y", "Input", "")</f>
        <v/>
      </c>
      <c r="GM5" s="859"/>
      <c r="GN5" s="859"/>
      <c r="GO5" s="859"/>
      <c r="GP5" s="859"/>
      <c r="GQ5" s="859"/>
      <c r="GR5" s="859"/>
      <c r="GS5" s="859"/>
      <c r="GT5" s="859"/>
      <c r="GU5" s="859"/>
      <c r="GV5" s="859" t="str">
        <f>IF(GV4="Y", "Input", "")</f>
        <v/>
      </c>
      <c r="GW5" s="859"/>
      <c r="GX5" s="859"/>
      <c r="GY5" s="859"/>
      <c r="GZ5" s="859"/>
      <c r="HA5" s="859"/>
      <c r="HB5" s="859"/>
      <c r="HC5" s="859"/>
      <c r="HD5" s="859"/>
      <c r="HE5" s="859"/>
      <c r="HF5" s="859" t="str">
        <f>IF(HF4="Y", "Input", "")</f>
        <v/>
      </c>
      <c r="HG5" s="859"/>
      <c r="HH5" s="859"/>
      <c r="HI5" s="859"/>
      <c r="HJ5" s="859"/>
      <c r="HK5" s="859"/>
      <c r="HL5" s="859"/>
      <c r="HM5" s="859"/>
      <c r="HN5" s="859"/>
      <c r="HO5" s="859"/>
      <c r="HP5" s="859" t="str">
        <f>IF(HP4="Y", "Input", "")</f>
        <v/>
      </c>
      <c r="HQ5" s="859"/>
      <c r="HR5" s="859"/>
      <c r="HS5" s="859"/>
      <c r="HT5" s="859"/>
      <c r="HU5" s="859"/>
      <c r="HV5" s="859"/>
      <c r="HW5" s="859"/>
      <c r="HX5" s="859"/>
      <c r="HY5" s="859"/>
      <c r="HZ5" s="859" t="str">
        <f>IF(HZ4="Y", "Input", "")</f>
        <v/>
      </c>
      <c r="IA5" s="859"/>
      <c r="IB5" s="859"/>
      <c r="IC5" s="859"/>
      <c r="ID5" s="859"/>
      <c r="IE5" s="859"/>
      <c r="IF5" s="859"/>
      <c r="IG5" s="859"/>
      <c r="IH5" s="859"/>
      <c r="II5" s="859"/>
      <c r="IJ5" s="859" t="str">
        <f>IF(IJ4="Y", "Input", "")</f>
        <v/>
      </c>
      <c r="IK5" s="859"/>
      <c r="IL5" s="859"/>
      <c r="IM5" s="859"/>
      <c r="IN5" s="859"/>
      <c r="IO5" s="859"/>
      <c r="IP5" s="859"/>
      <c r="IQ5" s="859"/>
      <c r="IR5" s="859"/>
      <c r="IS5" s="859"/>
      <c r="IT5" s="859" t="str">
        <f>IF(IT4="Y", "Input", "")</f>
        <v/>
      </c>
      <c r="IU5" s="859"/>
      <c r="IV5" s="859"/>
      <c r="IW5" s="859"/>
      <c r="IX5" s="859"/>
      <c r="IY5" s="859"/>
      <c r="IZ5" s="859"/>
      <c r="JA5" s="859"/>
      <c r="JB5" s="859"/>
      <c r="JC5" s="859"/>
      <c r="JD5" s="859" t="str">
        <f>IF(JD4="Y", "Input", "")</f>
        <v/>
      </c>
      <c r="JE5" s="859"/>
      <c r="JF5" s="859"/>
      <c r="JG5" s="859"/>
      <c r="JH5" s="859"/>
      <c r="JI5" s="859"/>
      <c r="JJ5" s="859"/>
      <c r="JK5" s="859"/>
      <c r="JL5" s="859"/>
      <c r="JM5" s="859"/>
      <c r="JN5" s="859" t="str">
        <f>IF(JN4="Y", "Input", "")</f>
        <v/>
      </c>
      <c r="JO5" s="859"/>
      <c r="JP5" s="859"/>
      <c r="JQ5" s="859"/>
      <c r="JR5" s="859"/>
      <c r="JS5" s="859"/>
      <c r="JT5" s="859"/>
      <c r="JU5" s="859"/>
      <c r="JV5" s="859"/>
      <c r="JW5" s="859"/>
      <c r="JX5" s="859" t="str">
        <f>IF(JX4="Y", "Input", "")</f>
        <v/>
      </c>
      <c r="JY5" s="859"/>
      <c r="JZ5" s="859"/>
      <c r="KA5" s="859"/>
      <c r="KB5" s="859"/>
      <c r="KC5" s="859"/>
      <c r="KD5" s="859"/>
      <c r="KE5" s="859"/>
      <c r="KF5" s="859"/>
      <c r="KG5" s="859"/>
      <c r="KH5" s="859" t="str">
        <f>IF(KH4="Y", "Input", "")</f>
        <v/>
      </c>
      <c r="KI5" s="859"/>
      <c r="KJ5" s="859"/>
      <c r="KK5" s="859"/>
      <c r="KL5" s="859"/>
      <c r="KM5" s="859"/>
      <c r="KN5" s="859"/>
      <c r="KO5" s="859"/>
      <c r="KP5" s="859"/>
      <c r="KQ5" s="859"/>
      <c r="KR5" s="859" t="str">
        <f>IF(KR4="Y", "Input", "")</f>
        <v/>
      </c>
      <c r="KS5" s="859"/>
      <c r="KT5" s="859"/>
      <c r="KU5" s="859"/>
      <c r="KV5" s="859"/>
      <c r="KW5" s="859"/>
      <c r="KX5" s="859"/>
      <c r="KY5" s="859"/>
      <c r="KZ5" s="859"/>
      <c r="LA5" s="859"/>
      <c r="LB5" s="859" t="str">
        <f>IF(LB4="Y", "Input", "")</f>
        <v/>
      </c>
      <c r="LC5" s="859"/>
      <c r="LD5" s="859"/>
      <c r="LE5" s="859"/>
      <c r="LF5" s="859"/>
      <c r="LG5" s="859"/>
      <c r="LH5" s="859"/>
      <c r="LI5" s="859"/>
      <c r="LJ5" s="859"/>
      <c r="LK5" s="859"/>
      <c r="LL5" s="859" t="str">
        <f>IF(LL4="Y", "Input", "")</f>
        <v/>
      </c>
      <c r="LM5" s="859"/>
      <c r="LN5" s="859"/>
      <c r="LO5" s="859"/>
      <c r="LP5" s="859"/>
      <c r="LQ5" s="859"/>
      <c r="LR5" s="859"/>
      <c r="LS5" s="859"/>
      <c r="LT5" s="859"/>
      <c r="LU5" s="859"/>
      <c r="LV5" s="859" t="str">
        <f>IF(LV4="Y", "Input", "")</f>
        <v/>
      </c>
      <c r="LW5" s="859"/>
      <c r="LX5" s="859"/>
      <c r="LY5" s="859"/>
      <c r="LZ5" s="859"/>
      <c r="MA5" s="859"/>
      <c r="MB5" s="859"/>
      <c r="MC5" s="859"/>
      <c r="MD5" s="859"/>
      <c r="ME5" s="859"/>
      <c r="MF5" s="859" t="str">
        <f>IF(MF4="Y", "Input", "")</f>
        <v/>
      </c>
      <c r="MG5" s="859"/>
      <c r="MH5" s="859"/>
      <c r="MI5" s="859"/>
      <c r="MJ5" s="859"/>
      <c r="MK5" s="859"/>
      <c r="ML5" s="859"/>
      <c r="MM5" s="859"/>
      <c r="MN5" s="859"/>
      <c r="MO5" s="859"/>
      <c r="MP5" s="859" t="str">
        <f>IF(MP4="Y", "Input", "")</f>
        <v/>
      </c>
      <c r="MQ5" s="859"/>
      <c r="MR5" s="859"/>
      <c r="MS5" s="859"/>
      <c r="MT5" s="859"/>
      <c r="MU5" s="859"/>
      <c r="MV5" s="859"/>
      <c r="MW5" s="859"/>
      <c r="MX5" s="859"/>
      <c r="MY5" s="859"/>
      <c r="MZ5" s="859" t="str">
        <f>IF(MZ4="Y", "Input", "")</f>
        <v/>
      </c>
      <c r="NA5" s="859"/>
      <c r="NB5" s="859"/>
      <c r="NC5" s="859"/>
      <c r="ND5" s="859"/>
      <c r="NE5" s="859"/>
      <c r="NF5" s="859"/>
      <c r="NG5" s="859"/>
      <c r="NH5" s="859"/>
      <c r="NI5" s="859"/>
      <c r="NJ5" s="859" t="str">
        <f>IF(NJ4="Y", "Input", "")</f>
        <v/>
      </c>
      <c r="NK5" s="859"/>
      <c r="NL5" s="859"/>
      <c r="NM5" s="859"/>
      <c r="NN5" s="859"/>
      <c r="NO5" s="859"/>
      <c r="NP5" s="859"/>
      <c r="NQ5" s="859"/>
      <c r="NR5" s="859"/>
      <c r="NS5" s="859"/>
      <c r="NT5" s="859" t="str">
        <f>IF(NT4="Y", "Input", "")</f>
        <v/>
      </c>
      <c r="NU5" s="859"/>
      <c r="NV5" s="859"/>
      <c r="NW5" s="859"/>
      <c r="NX5" s="859"/>
      <c r="NY5" s="859"/>
      <c r="NZ5" s="859"/>
      <c r="OA5" s="859"/>
      <c r="OB5" s="859"/>
      <c r="OC5" s="859"/>
      <c r="OD5" s="859" t="str">
        <f>IF(OD4="Y", "Input", "")</f>
        <v/>
      </c>
      <c r="OE5" s="859"/>
      <c r="OF5" s="859"/>
      <c r="OG5" s="859"/>
      <c r="OH5" s="859"/>
      <c r="OI5" s="859"/>
      <c r="OJ5" s="859"/>
      <c r="OK5" s="859"/>
      <c r="OL5" s="859"/>
      <c r="OM5" s="859"/>
      <c r="ON5" s="859" t="str">
        <f>IF(ON4="Y", "Input", "")</f>
        <v/>
      </c>
      <c r="OO5" s="859"/>
      <c r="OP5" s="859"/>
      <c r="OQ5" s="859"/>
      <c r="OR5" s="859"/>
      <c r="OS5" s="859"/>
      <c r="OT5" s="859"/>
      <c r="OU5" s="859"/>
      <c r="OV5" s="859"/>
      <c r="OW5" s="859"/>
      <c r="OX5" s="859" t="str">
        <f>IF(OX4="Y", "Input", "")</f>
        <v/>
      </c>
      <c r="OY5" s="859"/>
      <c r="OZ5" s="859"/>
      <c r="PA5" s="859"/>
      <c r="PB5" s="859"/>
      <c r="PC5" s="859"/>
      <c r="PD5" s="859"/>
      <c r="PE5" s="859"/>
      <c r="PF5" s="859"/>
      <c r="PG5" s="859"/>
      <c r="PH5" s="859" t="str">
        <f>IF(PH4="Y", "Input", "")</f>
        <v/>
      </c>
      <c r="PI5" s="859"/>
      <c r="PJ5" s="859"/>
      <c r="PK5" s="859"/>
      <c r="PL5" s="859"/>
      <c r="PM5" s="859"/>
      <c r="PN5" s="859"/>
      <c r="PO5" s="859"/>
      <c r="PP5" s="859"/>
      <c r="PQ5" s="859"/>
      <c r="PR5" s="859" t="str">
        <f>IF(PR4="Y", "Input", "")</f>
        <v/>
      </c>
      <c r="PS5" s="859"/>
      <c r="PT5" s="859"/>
      <c r="PU5" s="859"/>
      <c r="PV5" s="859"/>
      <c r="PW5" s="859"/>
      <c r="PX5" s="859"/>
      <c r="PY5" s="859"/>
      <c r="PZ5" s="859"/>
      <c r="QA5" s="859"/>
      <c r="QB5" s="859" t="str">
        <f>IF(QB4="Y", "Input", "")</f>
        <v/>
      </c>
      <c r="QC5" s="859"/>
      <c r="QD5" s="859"/>
      <c r="QE5" s="859"/>
      <c r="QF5" s="859"/>
      <c r="QG5" s="859"/>
      <c r="QH5" s="859"/>
      <c r="QI5" s="859"/>
      <c r="QJ5" s="859"/>
      <c r="QK5" s="859"/>
      <c r="QL5" s="859" t="str">
        <f>IF(QL4="Y", "Input", "")</f>
        <v/>
      </c>
      <c r="QM5" s="859"/>
      <c r="QN5" s="859"/>
      <c r="QO5" s="859"/>
      <c r="QP5" s="859"/>
      <c r="QQ5" s="859"/>
      <c r="QR5" s="859"/>
      <c r="QS5" s="859"/>
      <c r="QT5" s="859"/>
      <c r="QU5" s="859"/>
      <c r="QV5" s="859" t="str">
        <f>IF(QV4="Y", "Input", "")</f>
        <v/>
      </c>
      <c r="QW5" s="859"/>
      <c r="QX5" s="859"/>
      <c r="QY5" s="859"/>
      <c r="QZ5" s="859"/>
      <c r="RA5" s="859"/>
      <c r="RB5" s="859"/>
      <c r="RC5" s="859"/>
      <c r="RD5" s="859"/>
      <c r="RE5" s="859"/>
      <c r="RF5" s="859" t="str">
        <f>IF(RF4="Y", "Input", "")</f>
        <v/>
      </c>
      <c r="RG5" s="859"/>
      <c r="RH5" s="859"/>
      <c r="RI5" s="859"/>
      <c r="RJ5" s="859"/>
      <c r="RK5" s="859"/>
      <c r="RL5" s="859"/>
      <c r="RM5" s="859"/>
      <c r="RN5" s="859"/>
      <c r="RO5" s="859"/>
      <c r="RP5" s="859" t="str">
        <f>IF(RP4="Y", "Input", "")</f>
        <v/>
      </c>
      <c r="RQ5" s="859"/>
      <c r="RR5" s="859"/>
      <c r="RS5" s="859"/>
      <c r="RT5" s="859"/>
      <c r="RU5" s="859"/>
      <c r="RV5" s="859"/>
      <c r="RW5" s="859"/>
      <c r="RX5" s="859"/>
      <c r="RY5" s="859"/>
      <c r="RZ5" s="859" t="str">
        <f>IF(RZ4="Y", "Input", "")</f>
        <v/>
      </c>
      <c r="SA5" s="859"/>
      <c r="SB5" s="859"/>
      <c r="SC5" s="859"/>
      <c r="SD5" s="859"/>
      <c r="SE5" s="859"/>
      <c r="SF5" s="859"/>
      <c r="SG5" s="859"/>
      <c r="SH5" s="859"/>
      <c r="SI5" s="859"/>
      <c r="SJ5" s="859" t="str">
        <f>IF(SJ4="Y", "Input", "")</f>
        <v/>
      </c>
      <c r="SK5" s="859"/>
      <c r="SL5" s="859"/>
      <c r="SM5" s="859"/>
      <c r="SN5" s="859"/>
      <c r="SO5" s="859"/>
      <c r="SP5" s="859"/>
      <c r="SQ5" s="859"/>
      <c r="SR5" s="859"/>
      <c r="SS5" s="859"/>
    </row>
    <row r="6" spans="1:524" x14ac:dyDescent="0.25">
      <c r="A6" s="154"/>
      <c r="B6" s="161"/>
      <c r="C6" s="856" t="s">
        <v>542</v>
      </c>
      <c r="D6" s="857"/>
      <c r="E6" s="857"/>
      <c r="F6" s="857"/>
      <c r="G6" s="857"/>
      <c r="H6" s="857"/>
      <c r="I6" s="857"/>
      <c r="J6" s="857"/>
      <c r="K6" s="857"/>
      <c r="L6" s="858"/>
      <c r="M6" s="869" t="str">
        <f>Locations!$G$40</f>
        <v xml:space="preserve">Site 1: </v>
      </c>
      <c r="N6" s="870"/>
      <c r="O6" s="870"/>
      <c r="P6" s="870"/>
      <c r="Q6" s="870"/>
      <c r="R6" s="870"/>
      <c r="S6" s="870"/>
      <c r="T6" s="870"/>
      <c r="U6" s="870"/>
      <c r="V6" s="871"/>
      <c r="W6" s="238"/>
      <c r="X6" s="859" t="str">
        <f>IF(X4="Y", INDEX(Locations!$G$40:$G$89, MATCH(X3, Locations!$D$40:$D$89, 0)), "")</f>
        <v/>
      </c>
      <c r="Y6" s="859"/>
      <c r="Z6" s="859"/>
      <c r="AA6" s="859"/>
      <c r="AB6" s="859"/>
      <c r="AC6" s="859"/>
      <c r="AD6" s="859"/>
      <c r="AE6" s="859"/>
      <c r="AF6" s="859"/>
      <c r="AG6" s="859"/>
      <c r="AH6" s="859" t="str">
        <f>IF(AH4="Y", INDEX(Locations!$G$40:$G$89, MATCH(AH3, Locations!$D$40:$D$89, 0)), "")</f>
        <v/>
      </c>
      <c r="AI6" s="859"/>
      <c r="AJ6" s="859"/>
      <c r="AK6" s="859"/>
      <c r="AL6" s="859"/>
      <c r="AM6" s="859"/>
      <c r="AN6" s="859"/>
      <c r="AO6" s="859"/>
      <c r="AP6" s="859"/>
      <c r="AQ6" s="859"/>
      <c r="AR6" s="859" t="str">
        <f>IF(AR4="Y", INDEX(Locations!$G$40:$G$89, MATCH(AR3, Locations!$D$40:$D$89, 0)), "")</f>
        <v/>
      </c>
      <c r="AS6" s="859"/>
      <c r="AT6" s="859"/>
      <c r="AU6" s="859"/>
      <c r="AV6" s="859"/>
      <c r="AW6" s="859"/>
      <c r="AX6" s="859"/>
      <c r="AY6" s="859"/>
      <c r="AZ6" s="859"/>
      <c r="BA6" s="859"/>
      <c r="BB6" s="859" t="str">
        <f>IF(BB4="Y", INDEX(Locations!$G$40:$G$89, MATCH(BB3, Locations!$D$40:$D$89, 0)), "")</f>
        <v/>
      </c>
      <c r="BC6" s="859"/>
      <c r="BD6" s="859"/>
      <c r="BE6" s="859"/>
      <c r="BF6" s="859"/>
      <c r="BG6" s="859"/>
      <c r="BH6" s="859"/>
      <c r="BI6" s="859"/>
      <c r="BJ6" s="859"/>
      <c r="BK6" s="859"/>
      <c r="BL6" s="859" t="str">
        <f>IF(BL4="Y", INDEX(Locations!$G$40:$G$89, MATCH(BL3, Locations!$D$40:$D$89, 0)), "")</f>
        <v/>
      </c>
      <c r="BM6" s="859"/>
      <c r="BN6" s="859"/>
      <c r="BO6" s="859"/>
      <c r="BP6" s="859"/>
      <c r="BQ6" s="859"/>
      <c r="BR6" s="859"/>
      <c r="BS6" s="859"/>
      <c r="BT6" s="859"/>
      <c r="BU6" s="859"/>
      <c r="BV6" s="859" t="str">
        <f>IF(BV4="Y", INDEX(Locations!$G$40:$G$89, MATCH(BV3, Locations!$D$40:$D$89, 0)), "")</f>
        <v/>
      </c>
      <c r="BW6" s="859"/>
      <c r="BX6" s="859"/>
      <c r="BY6" s="859"/>
      <c r="BZ6" s="859"/>
      <c r="CA6" s="859"/>
      <c r="CB6" s="859"/>
      <c r="CC6" s="859"/>
      <c r="CD6" s="859"/>
      <c r="CE6" s="859"/>
      <c r="CF6" s="859" t="str">
        <f>IF(CF4="Y", INDEX(Locations!$G$40:$G$89, MATCH(CF3, Locations!$D$40:$D$89, 0)), "")</f>
        <v/>
      </c>
      <c r="CG6" s="859"/>
      <c r="CH6" s="859"/>
      <c r="CI6" s="859"/>
      <c r="CJ6" s="859"/>
      <c r="CK6" s="859"/>
      <c r="CL6" s="859"/>
      <c r="CM6" s="859"/>
      <c r="CN6" s="859"/>
      <c r="CO6" s="859"/>
      <c r="CP6" s="859" t="str">
        <f>IF(CP4="Y", INDEX(Locations!$G$40:$G$89, MATCH(CP3, Locations!$D$40:$D$89, 0)), "")</f>
        <v/>
      </c>
      <c r="CQ6" s="859"/>
      <c r="CR6" s="859"/>
      <c r="CS6" s="859"/>
      <c r="CT6" s="859"/>
      <c r="CU6" s="859"/>
      <c r="CV6" s="859"/>
      <c r="CW6" s="859"/>
      <c r="CX6" s="859"/>
      <c r="CY6" s="859"/>
      <c r="CZ6" s="859" t="str">
        <f>IF(CZ4="Y", INDEX(Locations!$G$40:$G$89, MATCH(CZ3, Locations!$D$40:$D$89, 0)), "")</f>
        <v/>
      </c>
      <c r="DA6" s="859"/>
      <c r="DB6" s="859"/>
      <c r="DC6" s="859"/>
      <c r="DD6" s="859"/>
      <c r="DE6" s="859"/>
      <c r="DF6" s="859"/>
      <c r="DG6" s="859"/>
      <c r="DH6" s="859"/>
      <c r="DI6" s="859"/>
      <c r="DJ6" s="859" t="str">
        <f>IF(DJ4="Y", INDEX(Locations!$G$40:$G$89, MATCH(DJ3, Locations!$D$40:$D$89, 0)), "")</f>
        <v/>
      </c>
      <c r="DK6" s="859"/>
      <c r="DL6" s="859"/>
      <c r="DM6" s="859"/>
      <c r="DN6" s="859"/>
      <c r="DO6" s="859"/>
      <c r="DP6" s="859"/>
      <c r="DQ6" s="859"/>
      <c r="DR6" s="859"/>
      <c r="DS6" s="859"/>
      <c r="DT6" s="859" t="str">
        <f>IF(DT4="Y", INDEX(Locations!$G$40:$G$89, MATCH(DT3, Locations!$D$40:$D$89, 0)), "")</f>
        <v/>
      </c>
      <c r="DU6" s="859"/>
      <c r="DV6" s="859"/>
      <c r="DW6" s="859"/>
      <c r="DX6" s="859"/>
      <c r="DY6" s="859"/>
      <c r="DZ6" s="859"/>
      <c r="EA6" s="859"/>
      <c r="EB6" s="859"/>
      <c r="EC6" s="859"/>
      <c r="ED6" s="859" t="str">
        <f>IF(ED4="Y", INDEX(Locations!$G$40:$G$89, MATCH(ED3, Locations!$D$40:$D$89, 0)), "")</f>
        <v/>
      </c>
      <c r="EE6" s="859"/>
      <c r="EF6" s="859"/>
      <c r="EG6" s="859"/>
      <c r="EH6" s="859"/>
      <c r="EI6" s="859"/>
      <c r="EJ6" s="859"/>
      <c r="EK6" s="859"/>
      <c r="EL6" s="859"/>
      <c r="EM6" s="859"/>
      <c r="EN6" s="859" t="str">
        <f>IF(EN4="Y", INDEX(Locations!$G$40:$G$89, MATCH(EN3, Locations!$D$40:$D$89, 0)), "")</f>
        <v/>
      </c>
      <c r="EO6" s="859"/>
      <c r="EP6" s="859"/>
      <c r="EQ6" s="859"/>
      <c r="ER6" s="859"/>
      <c r="ES6" s="859"/>
      <c r="ET6" s="859"/>
      <c r="EU6" s="859"/>
      <c r="EV6" s="859"/>
      <c r="EW6" s="859"/>
      <c r="EX6" s="859" t="str">
        <f>IF(EX4="Y", INDEX(Locations!$G$40:$G$89, MATCH(EX3, Locations!$D$40:$D$89, 0)), "")</f>
        <v/>
      </c>
      <c r="EY6" s="859"/>
      <c r="EZ6" s="859"/>
      <c r="FA6" s="859"/>
      <c r="FB6" s="859"/>
      <c r="FC6" s="859"/>
      <c r="FD6" s="859"/>
      <c r="FE6" s="859"/>
      <c r="FF6" s="859"/>
      <c r="FG6" s="859"/>
      <c r="FH6" s="859" t="str">
        <f>IF(FH4="Y", INDEX(Locations!$G$40:$G$89, MATCH(FH3, Locations!$D$40:$D$89, 0)), "")</f>
        <v/>
      </c>
      <c r="FI6" s="859"/>
      <c r="FJ6" s="859"/>
      <c r="FK6" s="859"/>
      <c r="FL6" s="859"/>
      <c r="FM6" s="859"/>
      <c r="FN6" s="859"/>
      <c r="FO6" s="859"/>
      <c r="FP6" s="859"/>
      <c r="FQ6" s="859"/>
      <c r="FR6" s="859" t="str">
        <f>IF(FR4="Y", INDEX(Locations!$G$40:$G$89, MATCH(FR3, Locations!$D$40:$D$89, 0)), "")</f>
        <v/>
      </c>
      <c r="FS6" s="859"/>
      <c r="FT6" s="859"/>
      <c r="FU6" s="859"/>
      <c r="FV6" s="859"/>
      <c r="FW6" s="859"/>
      <c r="FX6" s="859"/>
      <c r="FY6" s="859"/>
      <c r="FZ6" s="859"/>
      <c r="GA6" s="859"/>
      <c r="GB6" s="859" t="str">
        <f>IF(GB4="Y", INDEX(Locations!$G$40:$G$89, MATCH(GB3, Locations!$D$40:$D$89, 0)), "")</f>
        <v/>
      </c>
      <c r="GC6" s="859"/>
      <c r="GD6" s="859"/>
      <c r="GE6" s="859"/>
      <c r="GF6" s="859"/>
      <c r="GG6" s="859"/>
      <c r="GH6" s="859"/>
      <c r="GI6" s="859"/>
      <c r="GJ6" s="859"/>
      <c r="GK6" s="859"/>
      <c r="GL6" s="859" t="str">
        <f>IF(GL4="Y", INDEX(Locations!$G$40:$G$89, MATCH(GL3, Locations!$D$40:$D$89, 0)), "")</f>
        <v/>
      </c>
      <c r="GM6" s="859"/>
      <c r="GN6" s="859"/>
      <c r="GO6" s="859"/>
      <c r="GP6" s="859"/>
      <c r="GQ6" s="859"/>
      <c r="GR6" s="859"/>
      <c r="GS6" s="859"/>
      <c r="GT6" s="859"/>
      <c r="GU6" s="859"/>
      <c r="GV6" s="859" t="str">
        <f>IF(GV4="Y", INDEX(Locations!$G$40:$G$89, MATCH(GV3, Locations!$D$40:$D$89, 0)), "")</f>
        <v/>
      </c>
      <c r="GW6" s="859"/>
      <c r="GX6" s="859"/>
      <c r="GY6" s="859"/>
      <c r="GZ6" s="859"/>
      <c r="HA6" s="859"/>
      <c r="HB6" s="859"/>
      <c r="HC6" s="859"/>
      <c r="HD6" s="859"/>
      <c r="HE6" s="859"/>
      <c r="HF6" s="859" t="str">
        <f>IF(HF4="Y", INDEX(Locations!$G$40:$G$89, MATCH(HF3, Locations!$D$40:$D$89, 0)), "")</f>
        <v/>
      </c>
      <c r="HG6" s="859"/>
      <c r="HH6" s="859"/>
      <c r="HI6" s="859"/>
      <c r="HJ6" s="859"/>
      <c r="HK6" s="859"/>
      <c r="HL6" s="859"/>
      <c r="HM6" s="859"/>
      <c r="HN6" s="859"/>
      <c r="HO6" s="859"/>
      <c r="HP6" s="859" t="str">
        <f>IF(HP4="Y", INDEX(Locations!$G$40:$G$89, MATCH(HP3, Locations!$D$40:$D$89, 0)), "")</f>
        <v/>
      </c>
      <c r="HQ6" s="859"/>
      <c r="HR6" s="859"/>
      <c r="HS6" s="859"/>
      <c r="HT6" s="859"/>
      <c r="HU6" s="859"/>
      <c r="HV6" s="859"/>
      <c r="HW6" s="859"/>
      <c r="HX6" s="859"/>
      <c r="HY6" s="859"/>
      <c r="HZ6" s="859" t="str">
        <f>IF(HZ4="Y", INDEX(Locations!$G$40:$G$89, MATCH(HZ3, Locations!$D$40:$D$89, 0)), "")</f>
        <v/>
      </c>
      <c r="IA6" s="859"/>
      <c r="IB6" s="859"/>
      <c r="IC6" s="859"/>
      <c r="ID6" s="859"/>
      <c r="IE6" s="859"/>
      <c r="IF6" s="859"/>
      <c r="IG6" s="859"/>
      <c r="IH6" s="859"/>
      <c r="II6" s="859"/>
      <c r="IJ6" s="859" t="str">
        <f>IF(IJ4="Y", INDEX(Locations!$G$40:$G$89, MATCH(IJ3, Locations!$D$40:$D$89, 0)), "")</f>
        <v/>
      </c>
      <c r="IK6" s="859"/>
      <c r="IL6" s="859"/>
      <c r="IM6" s="859"/>
      <c r="IN6" s="859"/>
      <c r="IO6" s="859"/>
      <c r="IP6" s="859"/>
      <c r="IQ6" s="859"/>
      <c r="IR6" s="859"/>
      <c r="IS6" s="859"/>
      <c r="IT6" s="859" t="str">
        <f>IF(IT4="Y", INDEX(Locations!$G$40:$G$89, MATCH(IT3, Locations!$D$40:$D$89, 0)), "")</f>
        <v/>
      </c>
      <c r="IU6" s="859"/>
      <c r="IV6" s="859"/>
      <c r="IW6" s="859"/>
      <c r="IX6" s="859"/>
      <c r="IY6" s="859"/>
      <c r="IZ6" s="859"/>
      <c r="JA6" s="859"/>
      <c r="JB6" s="859"/>
      <c r="JC6" s="859"/>
      <c r="JD6" s="859" t="str">
        <f>IF(JD4="Y", INDEX(Locations!$G$40:$G$89, MATCH(JD3, Locations!$D$40:$D$89, 0)), "")</f>
        <v/>
      </c>
      <c r="JE6" s="859"/>
      <c r="JF6" s="859"/>
      <c r="JG6" s="859"/>
      <c r="JH6" s="859"/>
      <c r="JI6" s="859"/>
      <c r="JJ6" s="859"/>
      <c r="JK6" s="859"/>
      <c r="JL6" s="859"/>
      <c r="JM6" s="859"/>
      <c r="JN6" s="859" t="str">
        <f>IF(JN4="Y", INDEX(Locations!$G$40:$G$89, MATCH(JN3, Locations!$D$40:$D$89, 0)), "")</f>
        <v/>
      </c>
      <c r="JO6" s="859"/>
      <c r="JP6" s="859"/>
      <c r="JQ6" s="859"/>
      <c r="JR6" s="859"/>
      <c r="JS6" s="859"/>
      <c r="JT6" s="859"/>
      <c r="JU6" s="859"/>
      <c r="JV6" s="859"/>
      <c r="JW6" s="859"/>
      <c r="JX6" s="859" t="str">
        <f>IF(JX4="Y", INDEX(Locations!$G$40:$G$89, MATCH(JX3, Locations!$D$40:$D$89, 0)), "")</f>
        <v/>
      </c>
      <c r="JY6" s="859"/>
      <c r="JZ6" s="859"/>
      <c r="KA6" s="859"/>
      <c r="KB6" s="859"/>
      <c r="KC6" s="859"/>
      <c r="KD6" s="859"/>
      <c r="KE6" s="859"/>
      <c r="KF6" s="859"/>
      <c r="KG6" s="859"/>
      <c r="KH6" s="859" t="str">
        <f>IF(KH4="Y", INDEX(Locations!$G$40:$G$89, MATCH(KH3, Locations!$D$40:$D$89, 0)), "")</f>
        <v/>
      </c>
      <c r="KI6" s="859"/>
      <c r="KJ6" s="859"/>
      <c r="KK6" s="859"/>
      <c r="KL6" s="859"/>
      <c r="KM6" s="859"/>
      <c r="KN6" s="859"/>
      <c r="KO6" s="859"/>
      <c r="KP6" s="859"/>
      <c r="KQ6" s="859"/>
      <c r="KR6" s="859" t="str">
        <f>IF(KR4="Y", INDEX(Locations!$G$40:$G$89, MATCH(KR3, Locations!$D$40:$D$89, 0)), "")</f>
        <v/>
      </c>
      <c r="KS6" s="859"/>
      <c r="KT6" s="859"/>
      <c r="KU6" s="859"/>
      <c r="KV6" s="859"/>
      <c r="KW6" s="859"/>
      <c r="KX6" s="859"/>
      <c r="KY6" s="859"/>
      <c r="KZ6" s="859"/>
      <c r="LA6" s="859"/>
      <c r="LB6" s="859" t="str">
        <f>IF(LB4="Y", INDEX(Locations!$G$40:$G$89, MATCH(LB3, Locations!$D$40:$D$89, 0)), "")</f>
        <v/>
      </c>
      <c r="LC6" s="859"/>
      <c r="LD6" s="859"/>
      <c r="LE6" s="859"/>
      <c r="LF6" s="859"/>
      <c r="LG6" s="859"/>
      <c r="LH6" s="859"/>
      <c r="LI6" s="859"/>
      <c r="LJ6" s="859"/>
      <c r="LK6" s="859"/>
      <c r="LL6" s="859" t="str">
        <f>IF(LL4="Y", INDEX(Locations!$G$40:$G$89, MATCH(LL3, Locations!$D$40:$D$89, 0)), "")</f>
        <v/>
      </c>
      <c r="LM6" s="859"/>
      <c r="LN6" s="859"/>
      <c r="LO6" s="859"/>
      <c r="LP6" s="859"/>
      <c r="LQ6" s="859"/>
      <c r="LR6" s="859"/>
      <c r="LS6" s="859"/>
      <c r="LT6" s="859"/>
      <c r="LU6" s="859"/>
      <c r="LV6" s="859" t="str">
        <f>IF(LV4="Y", INDEX(Locations!$G$40:$G$89, MATCH(LV3, Locations!$D$40:$D$89, 0)), "")</f>
        <v/>
      </c>
      <c r="LW6" s="859"/>
      <c r="LX6" s="859"/>
      <c r="LY6" s="859"/>
      <c r="LZ6" s="859"/>
      <c r="MA6" s="859"/>
      <c r="MB6" s="859"/>
      <c r="MC6" s="859"/>
      <c r="MD6" s="859"/>
      <c r="ME6" s="859"/>
      <c r="MF6" s="859" t="str">
        <f>IF(MF4="Y", INDEX(Locations!$G$40:$G$89, MATCH(MF3, Locations!$D$40:$D$89, 0)), "")</f>
        <v/>
      </c>
      <c r="MG6" s="859"/>
      <c r="MH6" s="859"/>
      <c r="MI6" s="859"/>
      <c r="MJ6" s="859"/>
      <c r="MK6" s="859"/>
      <c r="ML6" s="859"/>
      <c r="MM6" s="859"/>
      <c r="MN6" s="859"/>
      <c r="MO6" s="859"/>
      <c r="MP6" s="859" t="str">
        <f>IF(MP4="Y", INDEX(Locations!$G$40:$G$89, MATCH(MP3, Locations!$D$40:$D$89, 0)), "")</f>
        <v/>
      </c>
      <c r="MQ6" s="859"/>
      <c r="MR6" s="859"/>
      <c r="MS6" s="859"/>
      <c r="MT6" s="859"/>
      <c r="MU6" s="859"/>
      <c r="MV6" s="859"/>
      <c r="MW6" s="859"/>
      <c r="MX6" s="859"/>
      <c r="MY6" s="859"/>
      <c r="MZ6" s="859" t="str">
        <f>IF(MZ4="Y", INDEX(Locations!$G$40:$G$89, MATCH(MZ3, Locations!$D$40:$D$89, 0)), "")</f>
        <v/>
      </c>
      <c r="NA6" s="859"/>
      <c r="NB6" s="859"/>
      <c r="NC6" s="859"/>
      <c r="ND6" s="859"/>
      <c r="NE6" s="859"/>
      <c r="NF6" s="859"/>
      <c r="NG6" s="859"/>
      <c r="NH6" s="859"/>
      <c r="NI6" s="859"/>
      <c r="NJ6" s="859" t="str">
        <f>IF(NJ4="Y", INDEX(Locations!$G$40:$G$89, MATCH(NJ3, Locations!$D$40:$D$89, 0)), "")</f>
        <v/>
      </c>
      <c r="NK6" s="859"/>
      <c r="NL6" s="859"/>
      <c r="NM6" s="859"/>
      <c r="NN6" s="859"/>
      <c r="NO6" s="859"/>
      <c r="NP6" s="859"/>
      <c r="NQ6" s="859"/>
      <c r="NR6" s="859"/>
      <c r="NS6" s="859"/>
      <c r="NT6" s="859" t="str">
        <f>IF(NT4="Y", INDEX(Locations!$G$40:$G$89, MATCH(NT3, Locations!$D$40:$D$89, 0)), "")</f>
        <v/>
      </c>
      <c r="NU6" s="859"/>
      <c r="NV6" s="859"/>
      <c r="NW6" s="859"/>
      <c r="NX6" s="859"/>
      <c r="NY6" s="859"/>
      <c r="NZ6" s="859"/>
      <c r="OA6" s="859"/>
      <c r="OB6" s="859"/>
      <c r="OC6" s="859"/>
      <c r="OD6" s="859" t="str">
        <f>IF(OD4="Y", INDEX(Locations!$G$40:$G$89, MATCH(OD3, Locations!$D$40:$D$89, 0)), "")</f>
        <v/>
      </c>
      <c r="OE6" s="859"/>
      <c r="OF6" s="859"/>
      <c r="OG6" s="859"/>
      <c r="OH6" s="859"/>
      <c r="OI6" s="859"/>
      <c r="OJ6" s="859"/>
      <c r="OK6" s="859"/>
      <c r="OL6" s="859"/>
      <c r="OM6" s="859"/>
      <c r="ON6" s="859" t="str">
        <f>IF(ON4="Y", INDEX(Locations!$G$40:$G$89, MATCH(ON3, Locations!$D$40:$D$89, 0)), "")</f>
        <v/>
      </c>
      <c r="OO6" s="859"/>
      <c r="OP6" s="859"/>
      <c r="OQ6" s="859"/>
      <c r="OR6" s="859"/>
      <c r="OS6" s="859"/>
      <c r="OT6" s="859"/>
      <c r="OU6" s="859"/>
      <c r="OV6" s="859"/>
      <c r="OW6" s="859"/>
      <c r="OX6" s="859" t="str">
        <f>IF(OX4="Y", INDEX(Locations!$G$40:$G$89, MATCH(OX3, Locations!$D$40:$D$89, 0)), "")</f>
        <v/>
      </c>
      <c r="OY6" s="859"/>
      <c r="OZ6" s="859"/>
      <c r="PA6" s="859"/>
      <c r="PB6" s="859"/>
      <c r="PC6" s="859"/>
      <c r="PD6" s="859"/>
      <c r="PE6" s="859"/>
      <c r="PF6" s="859"/>
      <c r="PG6" s="859"/>
      <c r="PH6" s="859" t="str">
        <f>IF(PH4="Y", INDEX(Locations!$G$40:$G$89, MATCH(PH3, Locations!$D$40:$D$89, 0)), "")</f>
        <v/>
      </c>
      <c r="PI6" s="859"/>
      <c r="PJ6" s="859"/>
      <c r="PK6" s="859"/>
      <c r="PL6" s="859"/>
      <c r="PM6" s="859"/>
      <c r="PN6" s="859"/>
      <c r="PO6" s="859"/>
      <c r="PP6" s="859"/>
      <c r="PQ6" s="859"/>
      <c r="PR6" s="859" t="str">
        <f>IF(PR4="Y", INDEX(Locations!$G$40:$G$89, MATCH(PR3, Locations!$D$40:$D$89, 0)), "")</f>
        <v/>
      </c>
      <c r="PS6" s="859"/>
      <c r="PT6" s="859"/>
      <c r="PU6" s="859"/>
      <c r="PV6" s="859"/>
      <c r="PW6" s="859"/>
      <c r="PX6" s="859"/>
      <c r="PY6" s="859"/>
      <c r="PZ6" s="859"/>
      <c r="QA6" s="859"/>
      <c r="QB6" s="859" t="str">
        <f>IF(QB4="Y", INDEX(Locations!$G$40:$G$89, MATCH(QB3, Locations!$D$40:$D$89, 0)), "")</f>
        <v/>
      </c>
      <c r="QC6" s="859"/>
      <c r="QD6" s="859"/>
      <c r="QE6" s="859"/>
      <c r="QF6" s="859"/>
      <c r="QG6" s="859"/>
      <c r="QH6" s="859"/>
      <c r="QI6" s="859"/>
      <c r="QJ6" s="859"/>
      <c r="QK6" s="859"/>
      <c r="QL6" s="859" t="str">
        <f>IF(QL4="Y", INDEX(Locations!$G$40:$G$89, MATCH(QL3, Locations!$D$40:$D$89, 0)), "")</f>
        <v/>
      </c>
      <c r="QM6" s="859"/>
      <c r="QN6" s="859"/>
      <c r="QO6" s="859"/>
      <c r="QP6" s="859"/>
      <c r="QQ6" s="859"/>
      <c r="QR6" s="859"/>
      <c r="QS6" s="859"/>
      <c r="QT6" s="859"/>
      <c r="QU6" s="859"/>
      <c r="QV6" s="859" t="str">
        <f>IF(QV4="Y", INDEX(Locations!$G$40:$G$89, MATCH(QV3, Locations!$D$40:$D$89, 0)), "")</f>
        <v/>
      </c>
      <c r="QW6" s="859"/>
      <c r="QX6" s="859"/>
      <c r="QY6" s="859"/>
      <c r="QZ6" s="859"/>
      <c r="RA6" s="859"/>
      <c r="RB6" s="859"/>
      <c r="RC6" s="859"/>
      <c r="RD6" s="859"/>
      <c r="RE6" s="859"/>
      <c r="RF6" s="859" t="str">
        <f>IF(RF4="Y", INDEX(Locations!$G$40:$G$89, MATCH(RF3, Locations!$D$40:$D$89, 0)), "")</f>
        <v/>
      </c>
      <c r="RG6" s="859"/>
      <c r="RH6" s="859"/>
      <c r="RI6" s="859"/>
      <c r="RJ6" s="859"/>
      <c r="RK6" s="859"/>
      <c r="RL6" s="859"/>
      <c r="RM6" s="859"/>
      <c r="RN6" s="859"/>
      <c r="RO6" s="859"/>
      <c r="RP6" s="859" t="str">
        <f>IF(RP4="Y", INDEX(Locations!$G$40:$G$89, MATCH(RP3, Locations!$D$40:$D$89, 0)), "")</f>
        <v/>
      </c>
      <c r="RQ6" s="859"/>
      <c r="RR6" s="859"/>
      <c r="RS6" s="859"/>
      <c r="RT6" s="859"/>
      <c r="RU6" s="859"/>
      <c r="RV6" s="859"/>
      <c r="RW6" s="859"/>
      <c r="RX6" s="859"/>
      <c r="RY6" s="859"/>
      <c r="RZ6" s="859" t="str">
        <f>IF(RZ4="Y", INDEX(Locations!$G$40:$G$89, MATCH(RZ3, Locations!$D$40:$D$89, 0)), "")</f>
        <v/>
      </c>
      <c r="SA6" s="859"/>
      <c r="SB6" s="859"/>
      <c r="SC6" s="859"/>
      <c r="SD6" s="859"/>
      <c r="SE6" s="859"/>
      <c r="SF6" s="859"/>
      <c r="SG6" s="859"/>
      <c r="SH6" s="859"/>
      <c r="SI6" s="859"/>
      <c r="SJ6" s="859" t="str">
        <f>IF(SJ4="Y", INDEX(Locations!$G$40:$G$89, MATCH(SJ3, Locations!$D$40:$D$89, 0)), "")</f>
        <v/>
      </c>
      <c r="SK6" s="859"/>
      <c r="SL6" s="859"/>
      <c r="SM6" s="859"/>
      <c r="SN6" s="859"/>
      <c r="SO6" s="859"/>
      <c r="SP6" s="859"/>
      <c r="SQ6" s="859"/>
      <c r="SR6" s="859"/>
      <c r="SS6" s="859"/>
    </row>
    <row r="7" spans="1:524" x14ac:dyDescent="0.25">
      <c r="A7" s="833" t="s">
        <v>574</v>
      </c>
      <c r="B7" s="872"/>
      <c r="C7" s="338"/>
      <c r="D7" s="339"/>
      <c r="E7" s="339"/>
      <c r="F7" s="339"/>
      <c r="G7" s="339"/>
      <c r="H7" s="339"/>
      <c r="I7" s="339"/>
      <c r="J7" s="339"/>
      <c r="K7" s="339"/>
      <c r="L7" s="340"/>
      <c r="M7" s="335"/>
      <c r="N7" s="336"/>
      <c r="O7" s="336"/>
      <c r="P7" s="336"/>
      <c r="Q7" s="336"/>
      <c r="R7" s="336"/>
      <c r="S7" s="336"/>
      <c r="T7" s="336"/>
      <c r="U7" s="336"/>
      <c r="V7" s="337"/>
      <c r="W7" s="333"/>
      <c r="X7" s="144"/>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c r="DA7" s="333"/>
      <c r="DB7" s="333"/>
      <c r="DC7" s="333"/>
      <c r="DD7" s="333"/>
      <c r="DE7" s="333"/>
      <c r="DF7" s="333"/>
      <c r="DG7" s="333"/>
      <c r="DH7" s="333"/>
      <c r="DI7" s="333"/>
      <c r="DJ7" s="333"/>
      <c r="DK7" s="333"/>
      <c r="DL7" s="333"/>
      <c r="DM7" s="333"/>
      <c r="DN7" s="333"/>
      <c r="DO7" s="333"/>
      <c r="DP7" s="333"/>
      <c r="DQ7" s="333"/>
      <c r="DR7" s="333"/>
      <c r="DS7" s="333"/>
      <c r="DT7" s="333"/>
      <c r="DU7" s="333"/>
      <c r="DV7" s="333"/>
      <c r="DW7" s="333"/>
      <c r="DX7" s="333"/>
      <c r="DY7" s="333"/>
      <c r="DZ7" s="333"/>
      <c r="EA7" s="333"/>
      <c r="EB7" s="333"/>
      <c r="EC7" s="333"/>
      <c r="ED7" s="333"/>
      <c r="EE7" s="333"/>
      <c r="EF7" s="333"/>
      <c r="EG7" s="333"/>
      <c r="EH7" s="333"/>
      <c r="EI7" s="333"/>
      <c r="EJ7" s="333"/>
      <c r="EK7" s="333"/>
      <c r="EL7" s="333"/>
      <c r="EM7" s="333"/>
      <c r="EN7" s="333"/>
      <c r="EO7" s="333"/>
      <c r="EP7" s="333"/>
      <c r="EQ7" s="333"/>
      <c r="ER7" s="333"/>
      <c r="ES7" s="333"/>
      <c r="ET7" s="333"/>
      <c r="EU7" s="333"/>
      <c r="EV7" s="333"/>
      <c r="EW7" s="333"/>
      <c r="EX7" s="333"/>
      <c r="EY7" s="333"/>
      <c r="EZ7" s="333"/>
      <c r="FA7" s="333"/>
      <c r="FB7" s="333"/>
      <c r="FC7" s="333"/>
      <c r="FD7" s="333"/>
      <c r="FE7" s="333"/>
      <c r="FF7" s="333"/>
      <c r="FG7" s="333"/>
      <c r="FH7" s="333"/>
      <c r="FI7" s="333"/>
      <c r="FJ7" s="333"/>
      <c r="FK7" s="333"/>
      <c r="FL7" s="333"/>
      <c r="FM7" s="333"/>
      <c r="FN7" s="333"/>
      <c r="FO7" s="333"/>
      <c r="FP7" s="333"/>
      <c r="FQ7" s="333"/>
      <c r="FR7" s="333"/>
      <c r="FS7" s="333"/>
      <c r="FT7" s="333"/>
      <c r="FU7" s="333"/>
      <c r="FV7" s="333"/>
      <c r="FW7" s="333"/>
      <c r="FX7" s="333"/>
      <c r="FY7" s="333"/>
      <c r="FZ7" s="333"/>
      <c r="GA7" s="333"/>
      <c r="GB7" s="333"/>
      <c r="GC7" s="333"/>
      <c r="GD7" s="333"/>
      <c r="GE7" s="333"/>
      <c r="GF7" s="333"/>
      <c r="GG7" s="333"/>
      <c r="GH7" s="333"/>
      <c r="GI7" s="333"/>
      <c r="GJ7" s="333"/>
      <c r="GK7" s="333"/>
      <c r="GL7" s="333"/>
      <c r="GM7" s="333"/>
      <c r="GN7" s="333"/>
      <c r="GO7" s="333"/>
      <c r="GP7" s="333"/>
      <c r="GQ7" s="333"/>
      <c r="GR7" s="333"/>
      <c r="GS7" s="333"/>
      <c r="GT7" s="333"/>
      <c r="GU7" s="333"/>
      <c r="GV7" s="333"/>
      <c r="GW7" s="333"/>
      <c r="GX7" s="333"/>
      <c r="GY7" s="333"/>
      <c r="GZ7" s="333"/>
      <c r="HA7" s="333"/>
      <c r="HB7" s="333"/>
      <c r="HC7" s="333"/>
      <c r="HD7" s="333"/>
      <c r="HE7" s="333"/>
      <c r="HF7" s="333"/>
      <c r="HG7" s="333"/>
      <c r="HH7" s="333"/>
      <c r="HI7" s="333"/>
      <c r="HJ7" s="333"/>
      <c r="HK7" s="333"/>
      <c r="HL7" s="333"/>
      <c r="HM7" s="333"/>
      <c r="HN7" s="333"/>
      <c r="HO7" s="333"/>
      <c r="HP7" s="333"/>
      <c r="HQ7" s="333"/>
      <c r="HR7" s="333"/>
      <c r="HS7" s="333"/>
      <c r="HT7" s="333"/>
      <c r="HU7" s="333"/>
      <c r="HV7" s="333"/>
      <c r="HW7" s="333"/>
      <c r="HX7" s="333"/>
      <c r="HY7" s="333"/>
      <c r="HZ7" s="333"/>
      <c r="IA7" s="333"/>
      <c r="IB7" s="333"/>
      <c r="IC7" s="333"/>
      <c r="ID7" s="333"/>
      <c r="IE7" s="333"/>
      <c r="IF7" s="333"/>
      <c r="IG7" s="333"/>
      <c r="IH7" s="333"/>
      <c r="II7" s="333"/>
      <c r="IJ7" s="333"/>
      <c r="IK7" s="333"/>
      <c r="IL7" s="333"/>
      <c r="IM7" s="333"/>
      <c r="IN7" s="333"/>
      <c r="IO7" s="333"/>
      <c r="IP7" s="333"/>
      <c r="IQ7" s="333"/>
      <c r="IR7" s="333"/>
      <c r="IS7" s="333"/>
      <c r="IT7" s="333"/>
      <c r="IU7" s="333"/>
      <c r="IV7" s="333"/>
      <c r="IW7" s="333"/>
      <c r="IX7" s="333"/>
      <c r="IY7" s="333"/>
      <c r="IZ7" s="333"/>
      <c r="JA7" s="333"/>
      <c r="JB7" s="333"/>
      <c r="JC7" s="333"/>
      <c r="JD7" s="333"/>
      <c r="JE7" s="333"/>
      <c r="JF7" s="333"/>
      <c r="JG7" s="333"/>
      <c r="JH7" s="333"/>
      <c r="JI7" s="333"/>
      <c r="JJ7" s="333"/>
      <c r="JK7" s="333"/>
      <c r="JL7" s="333"/>
      <c r="JM7" s="333"/>
      <c r="JN7" s="333"/>
      <c r="JO7" s="333"/>
      <c r="JP7" s="333"/>
      <c r="JQ7" s="333"/>
      <c r="JR7" s="333"/>
      <c r="JS7" s="333"/>
      <c r="JT7" s="333"/>
      <c r="JU7" s="333"/>
      <c r="JV7" s="333"/>
      <c r="JW7" s="333"/>
      <c r="JX7" s="333"/>
      <c r="JY7" s="333"/>
      <c r="JZ7" s="333"/>
      <c r="KA7" s="333"/>
      <c r="KB7" s="333"/>
      <c r="KC7" s="333"/>
      <c r="KD7" s="333"/>
      <c r="KE7" s="333"/>
      <c r="KF7" s="333"/>
      <c r="KG7" s="333"/>
      <c r="KH7" s="333"/>
      <c r="KI7" s="333"/>
      <c r="KJ7" s="333"/>
      <c r="KK7" s="333"/>
      <c r="KL7" s="333"/>
      <c r="KM7" s="333"/>
      <c r="KN7" s="333"/>
      <c r="KO7" s="333"/>
      <c r="KP7" s="333"/>
      <c r="KQ7" s="333"/>
      <c r="KR7" s="333"/>
      <c r="KS7" s="333"/>
      <c r="KT7" s="333"/>
      <c r="KU7" s="333"/>
      <c r="KV7" s="333"/>
      <c r="KW7" s="333"/>
      <c r="KX7" s="333"/>
      <c r="KY7" s="333"/>
      <c r="KZ7" s="333"/>
      <c r="LA7" s="333"/>
      <c r="LB7" s="333"/>
      <c r="LC7" s="333"/>
      <c r="LD7" s="333"/>
      <c r="LE7" s="333"/>
      <c r="LF7" s="333"/>
      <c r="LG7" s="333"/>
      <c r="LH7" s="333"/>
      <c r="LI7" s="333"/>
      <c r="LJ7" s="333"/>
      <c r="LK7" s="333"/>
      <c r="LL7" s="333"/>
      <c r="LM7" s="333"/>
      <c r="LN7" s="333"/>
      <c r="LO7" s="333"/>
      <c r="LP7" s="333"/>
      <c r="LQ7" s="333"/>
      <c r="LR7" s="333"/>
      <c r="LS7" s="333"/>
      <c r="LT7" s="333"/>
      <c r="LU7" s="333"/>
      <c r="LV7" s="333"/>
      <c r="LW7" s="333"/>
      <c r="LX7" s="333"/>
      <c r="LY7" s="333"/>
      <c r="LZ7" s="333"/>
      <c r="MA7" s="333"/>
      <c r="MB7" s="333"/>
      <c r="MC7" s="333"/>
      <c r="MD7" s="333"/>
      <c r="ME7" s="333"/>
      <c r="MF7" s="333"/>
      <c r="MG7" s="333"/>
      <c r="MH7" s="333"/>
      <c r="MI7" s="333"/>
      <c r="MJ7" s="333"/>
      <c r="MK7" s="333"/>
      <c r="ML7" s="333"/>
      <c r="MM7" s="333"/>
      <c r="MN7" s="333"/>
      <c r="MO7" s="333"/>
      <c r="MP7" s="333"/>
      <c r="MQ7" s="333"/>
      <c r="MR7" s="333"/>
      <c r="MS7" s="333"/>
      <c r="MT7" s="333"/>
      <c r="MU7" s="333"/>
      <c r="MV7" s="333"/>
      <c r="MW7" s="333"/>
      <c r="MX7" s="333"/>
      <c r="MY7" s="333"/>
      <c r="MZ7" s="333"/>
      <c r="NA7" s="333"/>
      <c r="NB7" s="333"/>
      <c r="NC7" s="333"/>
      <c r="ND7" s="333"/>
      <c r="NE7" s="333"/>
      <c r="NF7" s="333"/>
      <c r="NG7" s="333"/>
      <c r="NH7" s="333"/>
      <c r="NI7" s="333"/>
      <c r="NJ7" s="333"/>
      <c r="NK7" s="333"/>
      <c r="NL7" s="333"/>
      <c r="NM7" s="333"/>
      <c r="NN7" s="333"/>
      <c r="NO7" s="333"/>
      <c r="NP7" s="333"/>
      <c r="NQ7" s="333"/>
      <c r="NR7" s="333"/>
      <c r="NS7" s="333"/>
      <c r="NT7" s="333"/>
      <c r="NU7" s="333"/>
      <c r="NV7" s="333"/>
      <c r="NW7" s="333"/>
      <c r="NX7" s="333"/>
      <c r="NY7" s="333"/>
      <c r="NZ7" s="333"/>
      <c r="OA7" s="333"/>
      <c r="OB7" s="333"/>
      <c r="OC7" s="333"/>
      <c r="OD7" s="333"/>
      <c r="OE7" s="333"/>
      <c r="OF7" s="333"/>
      <c r="OG7" s="333"/>
      <c r="OH7" s="333"/>
      <c r="OI7" s="333"/>
      <c r="OJ7" s="333"/>
      <c r="OK7" s="333"/>
      <c r="OL7" s="333"/>
      <c r="OM7" s="333"/>
      <c r="ON7" s="333"/>
      <c r="OO7" s="333"/>
      <c r="OP7" s="333"/>
      <c r="OQ7" s="333"/>
      <c r="OR7" s="333"/>
      <c r="OS7" s="333"/>
      <c r="OT7" s="333"/>
      <c r="OU7" s="333"/>
      <c r="OV7" s="333"/>
      <c r="OW7" s="333"/>
      <c r="OX7" s="333"/>
      <c r="OY7" s="333"/>
      <c r="OZ7" s="333"/>
      <c r="PA7" s="333"/>
      <c r="PB7" s="333"/>
      <c r="PC7" s="333"/>
      <c r="PD7" s="333"/>
      <c r="PE7" s="333"/>
      <c r="PF7" s="333"/>
      <c r="PG7" s="333"/>
      <c r="PH7" s="333"/>
      <c r="PI7" s="333"/>
      <c r="PJ7" s="333"/>
      <c r="PK7" s="333"/>
      <c r="PL7" s="333"/>
      <c r="PM7" s="333"/>
      <c r="PN7" s="333"/>
      <c r="PO7" s="333"/>
      <c r="PP7" s="333"/>
      <c r="PQ7" s="333"/>
      <c r="PR7" s="333"/>
      <c r="PS7" s="333"/>
      <c r="PT7" s="333"/>
      <c r="PU7" s="333"/>
      <c r="PV7" s="333"/>
      <c r="PW7" s="333"/>
      <c r="PX7" s="333"/>
      <c r="PY7" s="333"/>
      <c r="PZ7" s="333"/>
      <c r="QA7" s="333"/>
      <c r="QB7" s="333"/>
      <c r="QC7" s="333"/>
      <c r="QD7" s="333"/>
      <c r="QE7" s="333"/>
      <c r="QF7" s="333"/>
      <c r="QG7" s="333"/>
      <c r="QH7" s="333"/>
      <c r="QI7" s="333"/>
      <c r="QJ7" s="333"/>
      <c r="QK7" s="333"/>
      <c r="QL7" s="333"/>
      <c r="QM7" s="333"/>
      <c r="QN7" s="333"/>
      <c r="QO7" s="333"/>
      <c r="QP7" s="333"/>
      <c r="QQ7" s="333"/>
      <c r="QR7" s="333"/>
      <c r="QS7" s="333"/>
      <c r="QT7" s="333"/>
      <c r="QU7" s="333"/>
      <c r="QV7" s="333"/>
      <c r="QW7" s="333"/>
      <c r="QX7" s="333"/>
      <c r="QY7" s="333"/>
      <c r="QZ7" s="333"/>
      <c r="RA7" s="333"/>
      <c r="RB7" s="333"/>
      <c r="RC7" s="333"/>
      <c r="RD7" s="333"/>
      <c r="RE7" s="333"/>
      <c r="RF7" s="333"/>
      <c r="RG7" s="333"/>
      <c r="RH7" s="333"/>
      <c r="RI7" s="333"/>
      <c r="RJ7" s="333"/>
      <c r="RK7" s="333"/>
      <c r="RL7" s="333"/>
      <c r="RM7" s="333"/>
      <c r="RN7" s="333"/>
      <c r="RO7" s="333"/>
      <c r="RP7" s="333"/>
      <c r="RQ7" s="333"/>
      <c r="RR7" s="333"/>
      <c r="RS7" s="333"/>
      <c r="RT7" s="333"/>
      <c r="RU7" s="333"/>
      <c r="RV7" s="333"/>
      <c r="RW7" s="333"/>
      <c r="RX7" s="333"/>
      <c r="RY7" s="333"/>
      <c r="RZ7" s="333"/>
      <c r="SA7" s="333"/>
      <c r="SB7" s="333"/>
      <c r="SC7" s="333"/>
      <c r="SD7" s="333"/>
      <c r="SE7" s="333"/>
      <c r="SF7" s="333"/>
      <c r="SG7" s="333"/>
      <c r="SH7" s="333"/>
      <c r="SI7" s="333"/>
      <c r="SJ7" s="333"/>
      <c r="SK7" s="333"/>
      <c r="SL7" s="333"/>
      <c r="SM7" s="333"/>
      <c r="SN7" s="333"/>
      <c r="SO7" s="333"/>
      <c r="SP7" s="333"/>
      <c r="SQ7" s="333"/>
      <c r="SR7" s="333"/>
      <c r="SS7" s="333"/>
    </row>
    <row r="8" spans="1:524" x14ac:dyDescent="0.25">
      <c r="A8" s="865"/>
      <c r="B8" s="866"/>
      <c r="C8" s="848" t="s">
        <v>284</v>
      </c>
      <c r="D8" s="849"/>
      <c r="E8" s="850" t="s">
        <v>265</v>
      </c>
      <c r="F8" s="851"/>
      <c r="G8" s="850" t="s">
        <v>266</v>
      </c>
      <c r="H8" s="851"/>
      <c r="I8" s="850" t="s">
        <v>285</v>
      </c>
      <c r="J8" s="851"/>
      <c r="K8" s="852" t="s">
        <v>267</v>
      </c>
      <c r="L8" s="851"/>
      <c r="M8" s="848" t="s">
        <v>284</v>
      </c>
      <c r="N8" s="849"/>
      <c r="O8" s="850" t="s">
        <v>265</v>
      </c>
      <c r="P8" s="851"/>
      <c r="Q8" s="850" t="s">
        <v>266</v>
      </c>
      <c r="R8" s="851"/>
      <c r="S8" s="850" t="s">
        <v>285</v>
      </c>
      <c r="T8" s="851"/>
      <c r="U8" s="852" t="s">
        <v>267</v>
      </c>
      <c r="V8" s="851"/>
      <c r="W8" s="245"/>
      <c r="X8" s="860" t="str">
        <f>IF(X4="Y", "Infants", "")</f>
        <v/>
      </c>
      <c r="Y8" s="860"/>
      <c r="Z8" s="860" t="str">
        <f>IF(Z4="Y", "1 year-olds", "")</f>
        <v/>
      </c>
      <c r="AA8" s="860"/>
      <c r="AB8" s="860" t="str">
        <f>IF(AB4="Y", "2 year-olds", "")</f>
        <v/>
      </c>
      <c r="AC8" s="860"/>
      <c r="AD8" s="860" t="str">
        <f>IF(AD4="Y", "Preschoolers", "")</f>
        <v/>
      </c>
      <c r="AE8" s="860"/>
      <c r="AF8" s="860" t="str">
        <f>IF(AF4="Y", "School Aged", "")</f>
        <v/>
      </c>
      <c r="AG8" s="860"/>
      <c r="AH8" s="860" t="str">
        <f>IF(AH4="Y", "Infants", "")</f>
        <v/>
      </c>
      <c r="AI8" s="860"/>
      <c r="AJ8" s="860" t="str">
        <f>IF(AJ4="Y", "1 year-olds", "")</f>
        <v/>
      </c>
      <c r="AK8" s="860"/>
      <c r="AL8" s="860" t="str">
        <f>IF(AL4="Y", "2 year-olds", "")</f>
        <v/>
      </c>
      <c r="AM8" s="860"/>
      <c r="AN8" s="860" t="str">
        <f>IF(AN4="Y", "Preschoolers", "")</f>
        <v/>
      </c>
      <c r="AO8" s="860"/>
      <c r="AP8" s="860" t="str">
        <f>IF(AP4="Y", "School Aged", "")</f>
        <v/>
      </c>
      <c r="AQ8" s="860"/>
      <c r="AR8" s="860" t="str">
        <f>IF(AR4="Y", "Infants", "")</f>
        <v/>
      </c>
      <c r="AS8" s="860"/>
      <c r="AT8" s="860" t="str">
        <f>IF(AT4="Y", "1 year-olds", "")</f>
        <v/>
      </c>
      <c r="AU8" s="860"/>
      <c r="AV8" s="860" t="str">
        <f>IF(AV4="Y", "2 year-olds", "")</f>
        <v/>
      </c>
      <c r="AW8" s="860"/>
      <c r="AX8" s="860" t="str">
        <f>IF(AX4="Y", "Preschoolers", "")</f>
        <v/>
      </c>
      <c r="AY8" s="860"/>
      <c r="AZ8" s="860" t="str">
        <f>IF(AZ4="Y", "School Aged", "")</f>
        <v/>
      </c>
      <c r="BA8" s="860"/>
      <c r="BB8" s="860" t="str">
        <f>IF(BB4="Y", "Infants", "")</f>
        <v/>
      </c>
      <c r="BC8" s="860"/>
      <c r="BD8" s="860" t="str">
        <f>IF(BD4="Y", "1 year-olds", "")</f>
        <v/>
      </c>
      <c r="BE8" s="860"/>
      <c r="BF8" s="860" t="str">
        <f>IF(BF4="Y", "2 year-olds", "")</f>
        <v/>
      </c>
      <c r="BG8" s="860"/>
      <c r="BH8" s="860" t="str">
        <f>IF(BH4="Y", "Preschoolers", "")</f>
        <v/>
      </c>
      <c r="BI8" s="860"/>
      <c r="BJ8" s="860" t="str">
        <f>IF(BJ4="Y", "School Aged", "")</f>
        <v/>
      </c>
      <c r="BK8" s="860"/>
      <c r="BL8" s="860" t="str">
        <f>IF(BL4="Y", "Infants", "")</f>
        <v/>
      </c>
      <c r="BM8" s="860"/>
      <c r="BN8" s="860" t="str">
        <f>IF(BN4="Y", "1 year-olds", "")</f>
        <v/>
      </c>
      <c r="BO8" s="860"/>
      <c r="BP8" s="860" t="str">
        <f>IF(BP4="Y", "2 year-olds", "")</f>
        <v/>
      </c>
      <c r="BQ8" s="860"/>
      <c r="BR8" s="860" t="str">
        <f>IF(BR4="Y", "Preschoolers", "")</f>
        <v/>
      </c>
      <c r="BS8" s="860"/>
      <c r="BT8" s="860" t="str">
        <f>IF(BT4="Y", "School Aged", "")</f>
        <v/>
      </c>
      <c r="BU8" s="860"/>
      <c r="BV8" s="860" t="str">
        <f>IF(BV4="Y", "Infants", "")</f>
        <v/>
      </c>
      <c r="BW8" s="860"/>
      <c r="BX8" s="860" t="str">
        <f>IF(BX4="Y", "1 year-olds", "")</f>
        <v/>
      </c>
      <c r="BY8" s="860"/>
      <c r="BZ8" s="860" t="str">
        <f>IF(BZ4="Y", "2 year-olds", "")</f>
        <v/>
      </c>
      <c r="CA8" s="860"/>
      <c r="CB8" s="860" t="str">
        <f>IF(CB4="Y", "Preschoolers", "")</f>
        <v/>
      </c>
      <c r="CC8" s="860"/>
      <c r="CD8" s="860" t="str">
        <f>IF(CD4="Y", "School Aged", "")</f>
        <v/>
      </c>
      <c r="CE8" s="860"/>
      <c r="CF8" s="860" t="str">
        <f>IF(CF4="Y", "Infants", "")</f>
        <v/>
      </c>
      <c r="CG8" s="860"/>
      <c r="CH8" s="860" t="str">
        <f>IF(CH4="Y", "1 year-olds", "")</f>
        <v/>
      </c>
      <c r="CI8" s="860"/>
      <c r="CJ8" s="860" t="str">
        <f>IF(CJ4="Y", "2 year-olds", "")</f>
        <v/>
      </c>
      <c r="CK8" s="860"/>
      <c r="CL8" s="860" t="str">
        <f>IF(CL4="Y", "Preschoolers", "")</f>
        <v/>
      </c>
      <c r="CM8" s="860"/>
      <c r="CN8" s="860" t="str">
        <f>IF(CN4="Y", "School Aged", "")</f>
        <v/>
      </c>
      <c r="CO8" s="860"/>
      <c r="CP8" s="860" t="str">
        <f>IF(CP4="Y", "Infants", "")</f>
        <v/>
      </c>
      <c r="CQ8" s="860"/>
      <c r="CR8" s="860" t="str">
        <f>IF(CR4="Y", "1 year-olds", "")</f>
        <v/>
      </c>
      <c r="CS8" s="860"/>
      <c r="CT8" s="860" t="str">
        <f>IF(CT4="Y", "2 year-olds", "")</f>
        <v/>
      </c>
      <c r="CU8" s="860"/>
      <c r="CV8" s="860" t="str">
        <f>IF(CV4="Y", "Preschoolers", "")</f>
        <v/>
      </c>
      <c r="CW8" s="860"/>
      <c r="CX8" s="860" t="str">
        <f>IF(CX4="Y", "School Aged", "")</f>
        <v/>
      </c>
      <c r="CY8" s="860"/>
      <c r="CZ8" s="860" t="str">
        <f>IF(CZ4="Y", "Infants", "")</f>
        <v/>
      </c>
      <c r="DA8" s="860"/>
      <c r="DB8" s="860" t="str">
        <f>IF(DB4="Y", "1 year-olds", "")</f>
        <v/>
      </c>
      <c r="DC8" s="860"/>
      <c r="DD8" s="860" t="str">
        <f>IF(DD4="Y", "2 year-olds", "")</f>
        <v/>
      </c>
      <c r="DE8" s="860"/>
      <c r="DF8" s="860" t="str">
        <f>IF(DF4="Y", "Preschoolers", "")</f>
        <v/>
      </c>
      <c r="DG8" s="860"/>
      <c r="DH8" s="860" t="str">
        <f>IF(DH4="Y", "School Aged", "")</f>
        <v/>
      </c>
      <c r="DI8" s="860"/>
      <c r="DJ8" s="860" t="str">
        <f>IF(DJ4="Y", "Infants", "")</f>
        <v/>
      </c>
      <c r="DK8" s="860"/>
      <c r="DL8" s="860" t="str">
        <f>IF(DL4="Y", "1 year-olds", "")</f>
        <v/>
      </c>
      <c r="DM8" s="860"/>
      <c r="DN8" s="860" t="str">
        <f>IF(DN4="Y", "2 year-olds", "")</f>
        <v/>
      </c>
      <c r="DO8" s="860"/>
      <c r="DP8" s="860" t="str">
        <f>IF(DP4="Y", "Preschoolers", "")</f>
        <v/>
      </c>
      <c r="DQ8" s="860"/>
      <c r="DR8" s="860" t="str">
        <f>IF(DR4="Y", "School Aged", "")</f>
        <v/>
      </c>
      <c r="DS8" s="860"/>
      <c r="DT8" s="860" t="str">
        <f>IF(DT4="Y", "Infants", "")</f>
        <v/>
      </c>
      <c r="DU8" s="860"/>
      <c r="DV8" s="860" t="str">
        <f>IF(DV4="Y", "1 year-olds", "")</f>
        <v/>
      </c>
      <c r="DW8" s="860"/>
      <c r="DX8" s="860" t="str">
        <f>IF(DX4="Y", "2 year-olds", "")</f>
        <v/>
      </c>
      <c r="DY8" s="860"/>
      <c r="DZ8" s="860" t="str">
        <f>IF(DZ4="Y", "Preschoolers", "")</f>
        <v/>
      </c>
      <c r="EA8" s="860"/>
      <c r="EB8" s="860" t="str">
        <f>IF(EB4="Y", "School Aged", "")</f>
        <v/>
      </c>
      <c r="EC8" s="860"/>
      <c r="ED8" s="860" t="str">
        <f>IF(ED4="Y", "Infants", "")</f>
        <v/>
      </c>
      <c r="EE8" s="860"/>
      <c r="EF8" s="860" t="str">
        <f>IF(EF4="Y", "1 year-olds", "")</f>
        <v/>
      </c>
      <c r="EG8" s="860"/>
      <c r="EH8" s="860" t="str">
        <f>IF(EH4="Y", "2 year-olds", "")</f>
        <v/>
      </c>
      <c r="EI8" s="860"/>
      <c r="EJ8" s="860" t="str">
        <f>IF(EJ4="Y", "Preschoolers", "")</f>
        <v/>
      </c>
      <c r="EK8" s="860"/>
      <c r="EL8" s="860" t="str">
        <f>IF(EL4="Y", "School Aged", "")</f>
        <v/>
      </c>
      <c r="EM8" s="860"/>
      <c r="EN8" s="860" t="str">
        <f>IF(EN4="Y", "Infants", "")</f>
        <v/>
      </c>
      <c r="EO8" s="860"/>
      <c r="EP8" s="860" t="str">
        <f>IF(EP4="Y", "1 year-olds", "")</f>
        <v/>
      </c>
      <c r="EQ8" s="860"/>
      <c r="ER8" s="860" t="str">
        <f>IF(ER4="Y", "2 year-olds", "")</f>
        <v/>
      </c>
      <c r="ES8" s="860"/>
      <c r="ET8" s="860" t="str">
        <f>IF(ET4="Y", "Preschoolers", "")</f>
        <v/>
      </c>
      <c r="EU8" s="860"/>
      <c r="EV8" s="860" t="str">
        <f>IF(EV4="Y", "School Aged", "")</f>
        <v/>
      </c>
      <c r="EW8" s="860"/>
      <c r="EX8" s="860" t="str">
        <f>IF(EX4="Y", "Infants", "")</f>
        <v/>
      </c>
      <c r="EY8" s="860"/>
      <c r="EZ8" s="860" t="str">
        <f>IF(EZ4="Y", "1 year-olds", "")</f>
        <v/>
      </c>
      <c r="FA8" s="860"/>
      <c r="FB8" s="860" t="str">
        <f>IF(FB4="Y", "2 year-olds", "")</f>
        <v/>
      </c>
      <c r="FC8" s="860"/>
      <c r="FD8" s="860" t="str">
        <f>IF(FD4="Y", "Preschoolers", "")</f>
        <v/>
      </c>
      <c r="FE8" s="860"/>
      <c r="FF8" s="860" t="str">
        <f>IF(FF4="Y", "School Aged", "")</f>
        <v/>
      </c>
      <c r="FG8" s="860"/>
      <c r="FH8" s="860" t="str">
        <f>IF(FH4="Y", "Infants", "")</f>
        <v/>
      </c>
      <c r="FI8" s="860"/>
      <c r="FJ8" s="860" t="str">
        <f>IF(FJ4="Y", "1 year-olds", "")</f>
        <v/>
      </c>
      <c r="FK8" s="860"/>
      <c r="FL8" s="860" t="str">
        <f>IF(FL4="Y", "2 year-olds", "")</f>
        <v/>
      </c>
      <c r="FM8" s="860"/>
      <c r="FN8" s="860" t="str">
        <f>IF(FN4="Y", "Preschoolers", "")</f>
        <v/>
      </c>
      <c r="FO8" s="860"/>
      <c r="FP8" s="860" t="str">
        <f>IF(FP4="Y", "School Aged", "")</f>
        <v/>
      </c>
      <c r="FQ8" s="860"/>
      <c r="FR8" s="860" t="str">
        <f>IF(FR4="Y", "Infants", "")</f>
        <v/>
      </c>
      <c r="FS8" s="860"/>
      <c r="FT8" s="860" t="str">
        <f>IF(FT4="Y", "1 year-olds", "")</f>
        <v/>
      </c>
      <c r="FU8" s="860"/>
      <c r="FV8" s="860" t="str">
        <f>IF(FV4="Y", "2 year-olds", "")</f>
        <v/>
      </c>
      <c r="FW8" s="860"/>
      <c r="FX8" s="860" t="str">
        <f>IF(FX4="Y", "Preschoolers", "")</f>
        <v/>
      </c>
      <c r="FY8" s="860"/>
      <c r="FZ8" s="860" t="str">
        <f>IF(FZ4="Y", "School Aged", "")</f>
        <v/>
      </c>
      <c r="GA8" s="860"/>
      <c r="GB8" s="860" t="str">
        <f>IF(GB4="Y", "Infants", "")</f>
        <v/>
      </c>
      <c r="GC8" s="860"/>
      <c r="GD8" s="860" t="str">
        <f>IF(GD4="Y", "1 year-olds", "")</f>
        <v/>
      </c>
      <c r="GE8" s="860"/>
      <c r="GF8" s="860" t="str">
        <f>IF(GF4="Y", "2 year-olds", "")</f>
        <v/>
      </c>
      <c r="GG8" s="860"/>
      <c r="GH8" s="860" t="str">
        <f>IF(GH4="Y", "Preschoolers", "")</f>
        <v/>
      </c>
      <c r="GI8" s="860"/>
      <c r="GJ8" s="860" t="str">
        <f>IF(GJ4="Y", "School Aged", "")</f>
        <v/>
      </c>
      <c r="GK8" s="860"/>
      <c r="GL8" s="860" t="str">
        <f>IF(GL4="Y", "Infants", "")</f>
        <v/>
      </c>
      <c r="GM8" s="860"/>
      <c r="GN8" s="860" t="str">
        <f>IF(GN4="Y", "1 year-olds", "")</f>
        <v/>
      </c>
      <c r="GO8" s="860"/>
      <c r="GP8" s="860" t="str">
        <f>IF(GP4="Y", "2 year-olds", "")</f>
        <v/>
      </c>
      <c r="GQ8" s="860"/>
      <c r="GR8" s="860" t="str">
        <f>IF(GR4="Y", "Preschoolers", "")</f>
        <v/>
      </c>
      <c r="GS8" s="860"/>
      <c r="GT8" s="860" t="str">
        <f>IF(GT4="Y", "School Aged", "")</f>
        <v/>
      </c>
      <c r="GU8" s="860"/>
      <c r="GV8" s="860" t="str">
        <f>IF(GV4="Y", "Infants", "")</f>
        <v/>
      </c>
      <c r="GW8" s="860"/>
      <c r="GX8" s="860" t="str">
        <f>IF(GX4="Y", "1 year-olds", "")</f>
        <v/>
      </c>
      <c r="GY8" s="860"/>
      <c r="GZ8" s="860" t="str">
        <f>IF(GZ4="Y", "2 year-olds", "")</f>
        <v/>
      </c>
      <c r="HA8" s="860"/>
      <c r="HB8" s="860" t="str">
        <f>IF(HB4="Y", "Preschoolers", "")</f>
        <v/>
      </c>
      <c r="HC8" s="860"/>
      <c r="HD8" s="860" t="str">
        <f>IF(HD4="Y", "School Aged", "")</f>
        <v/>
      </c>
      <c r="HE8" s="860"/>
      <c r="HF8" s="860" t="str">
        <f>IF(HF4="Y", "Infants", "")</f>
        <v/>
      </c>
      <c r="HG8" s="860"/>
      <c r="HH8" s="860" t="str">
        <f>IF(HH4="Y", "1 year-olds", "")</f>
        <v/>
      </c>
      <c r="HI8" s="860"/>
      <c r="HJ8" s="860" t="str">
        <f>IF(HJ4="Y", "2 year-olds", "")</f>
        <v/>
      </c>
      <c r="HK8" s="860"/>
      <c r="HL8" s="860" t="str">
        <f>IF(HL4="Y", "Preschoolers", "")</f>
        <v/>
      </c>
      <c r="HM8" s="860"/>
      <c r="HN8" s="860" t="str">
        <f>IF(HN4="Y", "School Aged", "")</f>
        <v/>
      </c>
      <c r="HO8" s="860"/>
      <c r="HP8" s="860" t="str">
        <f>IF(HP4="Y", "Infants", "")</f>
        <v/>
      </c>
      <c r="HQ8" s="860"/>
      <c r="HR8" s="860" t="str">
        <f>IF(HR4="Y", "1 year-olds", "")</f>
        <v/>
      </c>
      <c r="HS8" s="860"/>
      <c r="HT8" s="860" t="str">
        <f>IF(HT4="Y", "2 year-olds", "")</f>
        <v/>
      </c>
      <c r="HU8" s="860"/>
      <c r="HV8" s="860" t="str">
        <f>IF(HV4="Y", "Preschoolers", "")</f>
        <v/>
      </c>
      <c r="HW8" s="860"/>
      <c r="HX8" s="860" t="str">
        <f>IF(HX4="Y", "School Aged", "")</f>
        <v/>
      </c>
      <c r="HY8" s="860"/>
      <c r="HZ8" s="860" t="str">
        <f>IF(HZ4="Y", "Infants", "")</f>
        <v/>
      </c>
      <c r="IA8" s="860"/>
      <c r="IB8" s="860" t="str">
        <f>IF(IB4="Y", "1 year-olds", "")</f>
        <v/>
      </c>
      <c r="IC8" s="860"/>
      <c r="ID8" s="860" t="str">
        <f>IF(ID4="Y", "2 year-olds", "")</f>
        <v/>
      </c>
      <c r="IE8" s="860"/>
      <c r="IF8" s="860" t="str">
        <f>IF(IF4="Y", "Preschoolers", "")</f>
        <v/>
      </c>
      <c r="IG8" s="860"/>
      <c r="IH8" s="860" t="str">
        <f>IF(IH4="Y", "School Aged", "")</f>
        <v/>
      </c>
      <c r="II8" s="860"/>
      <c r="IJ8" s="860" t="str">
        <f>IF(IJ4="Y", "Infants", "")</f>
        <v/>
      </c>
      <c r="IK8" s="860"/>
      <c r="IL8" s="860" t="str">
        <f>IF(IL4="Y", "1 year-olds", "")</f>
        <v/>
      </c>
      <c r="IM8" s="860"/>
      <c r="IN8" s="860" t="str">
        <f>IF(IN4="Y", "2 year-olds", "")</f>
        <v/>
      </c>
      <c r="IO8" s="860"/>
      <c r="IP8" s="860" t="str">
        <f>IF(IP4="Y", "Preschoolers", "")</f>
        <v/>
      </c>
      <c r="IQ8" s="860"/>
      <c r="IR8" s="860" t="str">
        <f>IF(IR4="Y", "School Aged", "")</f>
        <v/>
      </c>
      <c r="IS8" s="860"/>
      <c r="IT8" s="860" t="str">
        <f>IF(IT4="Y", "Infants", "")</f>
        <v/>
      </c>
      <c r="IU8" s="860"/>
      <c r="IV8" s="860" t="str">
        <f>IF(IV4="Y", "1 year-olds", "")</f>
        <v/>
      </c>
      <c r="IW8" s="860"/>
      <c r="IX8" s="860" t="str">
        <f>IF(IX4="Y", "2 year-olds", "")</f>
        <v/>
      </c>
      <c r="IY8" s="860"/>
      <c r="IZ8" s="860" t="str">
        <f>IF(IZ4="Y", "Preschoolers", "")</f>
        <v/>
      </c>
      <c r="JA8" s="860"/>
      <c r="JB8" s="860" t="str">
        <f>IF(JB4="Y", "School Aged", "")</f>
        <v/>
      </c>
      <c r="JC8" s="860"/>
      <c r="JD8" s="860" t="str">
        <f>IF(JD4="Y", "Infants", "")</f>
        <v/>
      </c>
      <c r="JE8" s="860"/>
      <c r="JF8" s="860" t="str">
        <f>IF(JF4="Y", "1 year-olds", "")</f>
        <v/>
      </c>
      <c r="JG8" s="860"/>
      <c r="JH8" s="860" t="str">
        <f>IF(JH4="Y", "2 year-olds", "")</f>
        <v/>
      </c>
      <c r="JI8" s="860"/>
      <c r="JJ8" s="860" t="str">
        <f>IF(JJ4="Y", "Preschoolers", "")</f>
        <v/>
      </c>
      <c r="JK8" s="860"/>
      <c r="JL8" s="860" t="str">
        <f>IF(JL4="Y", "School Aged", "")</f>
        <v/>
      </c>
      <c r="JM8" s="860"/>
      <c r="JN8" s="860" t="str">
        <f>IF(JN4="Y", "Infants", "")</f>
        <v/>
      </c>
      <c r="JO8" s="860"/>
      <c r="JP8" s="860" t="str">
        <f>IF(JP4="Y", "1 year-olds", "")</f>
        <v/>
      </c>
      <c r="JQ8" s="860"/>
      <c r="JR8" s="860" t="str">
        <f>IF(JR4="Y", "2 year-olds", "")</f>
        <v/>
      </c>
      <c r="JS8" s="860"/>
      <c r="JT8" s="860" t="str">
        <f>IF(JT4="Y", "Preschoolers", "")</f>
        <v/>
      </c>
      <c r="JU8" s="860"/>
      <c r="JV8" s="860" t="str">
        <f>IF(JV4="Y", "School Aged", "")</f>
        <v/>
      </c>
      <c r="JW8" s="860"/>
      <c r="JX8" s="860" t="str">
        <f>IF(JX4="Y", "Infants", "")</f>
        <v/>
      </c>
      <c r="JY8" s="860"/>
      <c r="JZ8" s="860" t="str">
        <f>IF(JZ4="Y", "1 year-olds", "")</f>
        <v/>
      </c>
      <c r="KA8" s="860"/>
      <c r="KB8" s="860" t="str">
        <f>IF(KB4="Y", "2 year-olds", "")</f>
        <v/>
      </c>
      <c r="KC8" s="860"/>
      <c r="KD8" s="860" t="str">
        <f>IF(KD4="Y", "Preschoolers", "")</f>
        <v/>
      </c>
      <c r="KE8" s="860"/>
      <c r="KF8" s="860" t="str">
        <f>IF(KF4="Y", "School Aged", "")</f>
        <v/>
      </c>
      <c r="KG8" s="860"/>
      <c r="KH8" s="860" t="str">
        <f>IF(KH4="Y", "Infants", "")</f>
        <v/>
      </c>
      <c r="KI8" s="860"/>
      <c r="KJ8" s="860" t="str">
        <f>IF(KJ4="Y", "1 year-olds", "")</f>
        <v/>
      </c>
      <c r="KK8" s="860"/>
      <c r="KL8" s="860" t="str">
        <f>IF(KL4="Y", "2 year-olds", "")</f>
        <v/>
      </c>
      <c r="KM8" s="860"/>
      <c r="KN8" s="860" t="str">
        <f>IF(KN4="Y", "Preschoolers", "")</f>
        <v/>
      </c>
      <c r="KO8" s="860"/>
      <c r="KP8" s="860" t="str">
        <f>IF(KP4="Y", "School Aged", "")</f>
        <v/>
      </c>
      <c r="KQ8" s="860"/>
      <c r="KR8" s="860" t="str">
        <f>IF(KR4="Y", "Infants", "")</f>
        <v/>
      </c>
      <c r="KS8" s="860"/>
      <c r="KT8" s="860" t="str">
        <f>IF(KT4="Y", "1 year-olds", "")</f>
        <v/>
      </c>
      <c r="KU8" s="860"/>
      <c r="KV8" s="860" t="str">
        <f>IF(KV4="Y", "2 year-olds", "")</f>
        <v/>
      </c>
      <c r="KW8" s="860"/>
      <c r="KX8" s="860" t="str">
        <f>IF(KX4="Y", "Preschoolers", "")</f>
        <v/>
      </c>
      <c r="KY8" s="860"/>
      <c r="KZ8" s="860" t="str">
        <f>IF(KZ4="Y", "School Aged", "")</f>
        <v/>
      </c>
      <c r="LA8" s="860"/>
      <c r="LB8" s="860" t="str">
        <f>IF(LB4="Y", "Infants", "")</f>
        <v/>
      </c>
      <c r="LC8" s="860"/>
      <c r="LD8" s="860" t="str">
        <f>IF(LD4="Y", "1 year-olds", "")</f>
        <v/>
      </c>
      <c r="LE8" s="860"/>
      <c r="LF8" s="860" t="str">
        <f>IF(LF4="Y", "2 year-olds", "")</f>
        <v/>
      </c>
      <c r="LG8" s="860"/>
      <c r="LH8" s="860" t="str">
        <f>IF(LH4="Y", "Preschoolers", "")</f>
        <v/>
      </c>
      <c r="LI8" s="860"/>
      <c r="LJ8" s="860" t="str">
        <f>IF(LJ4="Y", "School Aged", "")</f>
        <v/>
      </c>
      <c r="LK8" s="860"/>
      <c r="LL8" s="860" t="str">
        <f>IF(LL4="Y", "Infants", "")</f>
        <v/>
      </c>
      <c r="LM8" s="860"/>
      <c r="LN8" s="860" t="str">
        <f>IF(LN4="Y", "1 year-olds", "")</f>
        <v/>
      </c>
      <c r="LO8" s="860"/>
      <c r="LP8" s="860" t="str">
        <f>IF(LP4="Y", "2 year-olds", "")</f>
        <v/>
      </c>
      <c r="LQ8" s="860"/>
      <c r="LR8" s="860" t="str">
        <f>IF(LR4="Y", "Preschoolers", "")</f>
        <v/>
      </c>
      <c r="LS8" s="860"/>
      <c r="LT8" s="860" t="str">
        <f>IF(LT4="Y", "School Aged", "")</f>
        <v/>
      </c>
      <c r="LU8" s="860"/>
      <c r="LV8" s="860" t="str">
        <f>IF(LV4="Y", "Infants", "")</f>
        <v/>
      </c>
      <c r="LW8" s="860"/>
      <c r="LX8" s="860" t="str">
        <f>IF(LX4="Y", "1 year-olds", "")</f>
        <v/>
      </c>
      <c r="LY8" s="860"/>
      <c r="LZ8" s="860" t="str">
        <f>IF(LZ4="Y", "2 year-olds", "")</f>
        <v/>
      </c>
      <c r="MA8" s="860"/>
      <c r="MB8" s="860" t="str">
        <f>IF(MB4="Y", "Preschoolers", "")</f>
        <v/>
      </c>
      <c r="MC8" s="860"/>
      <c r="MD8" s="860" t="str">
        <f>IF(MD4="Y", "School Aged", "")</f>
        <v/>
      </c>
      <c r="ME8" s="860"/>
      <c r="MF8" s="860" t="str">
        <f>IF(MF4="Y", "Infants", "")</f>
        <v/>
      </c>
      <c r="MG8" s="860"/>
      <c r="MH8" s="860" t="str">
        <f>IF(MH4="Y", "1 year-olds", "")</f>
        <v/>
      </c>
      <c r="MI8" s="860"/>
      <c r="MJ8" s="860" t="str">
        <f>IF(MJ4="Y", "2 year-olds", "")</f>
        <v/>
      </c>
      <c r="MK8" s="860"/>
      <c r="ML8" s="860" t="str">
        <f>IF(ML4="Y", "Preschoolers", "")</f>
        <v/>
      </c>
      <c r="MM8" s="860"/>
      <c r="MN8" s="860" t="str">
        <f>IF(MN4="Y", "School Aged", "")</f>
        <v/>
      </c>
      <c r="MO8" s="860"/>
      <c r="MP8" s="860" t="str">
        <f>IF(MP4="Y", "Infants", "")</f>
        <v/>
      </c>
      <c r="MQ8" s="860"/>
      <c r="MR8" s="860" t="str">
        <f>IF(MR4="Y", "1 year-olds", "")</f>
        <v/>
      </c>
      <c r="MS8" s="860"/>
      <c r="MT8" s="860" t="str">
        <f>IF(MT4="Y", "2 year-olds", "")</f>
        <v/>
      </c>
      <c r="MU8" s="860"/>
      <c r="MV8" s="860" t="str">
        <f>IF(MV4="Y", "Preschoolers", "")</f>
        <v/>
      </c>
      <c r="MW8" s="860"/>
      <c r="MX8" s="860" t="str">
        <f>IF(MX4="Y", "School Aged", "")</f>
        <v/>
      </c>
      <c r="MY8" s="860"/>
      <c r="MZ8" s="860" t="str">
        <f>IF(MZ4="Y", "Infants", "")</f>
        <v/>
      </c>
      <c r="NA8" s="860"/>
      <c r="NB8" s="860" t="str">
        <f>IF(NB4="Y", "1 year-olds", "")</f>
        <v/>
      </c>
      <c r="NC8" s="860"/>
      <c r="ND8" s="860" t="str">
        <f>IF(ND4="Y", "2 year-olds", "")</f>
        <v/>
      </c>
      <c r="NE8" s="860"/>
      <c r="NF8" s="860" t="str">
        <f>IF(NF4="Y", "Preschoolers", "")</f>
        <v/>
      </c>
      <c r="NG8" s="860"/>
      <c r="NH8" s="860" t="str">
        <f>IF(NH4="Y", "School Aged", "")</f>
        <v/>
      </c>
      <c r="NI8" s="860"/>
      <c r="NJ8" s="860" t="str">
        <f>IF(NJ4="Y", "Infants", "")</f>
        <v/>
      </c>
      <c r="NK8" s="860"/>
      <c r="NL8" s="860" t="str">
        <f>IF(NL4="Y", "1 year-olds", "")</f>
        <v/>
      </c>
      <c r="NM8" s="860"/>
      <c r="NN8" s="860" t="str">
        <f>IF(NN4="Y", "2 year-olds", "")</f>
        <v/>
      </c>
      <c r="NO8" s="860"/>
      <c r="NP8" s="860" t="str">
        <f>IF(NP4="Y", "Preschoolers", "")</f>
        <v/>
      </c>
      <c r="NQ8" s="860"/>
      <c r="NR8" s="860" t="str">
        <f>IF(NR4="Y", "School Aged", "")</f>
        <v/>
      </c>
      <c r="NS8" s="860"/>
      <c r="NT8" s="860" t="str">
        <f>IF(NT4="Y", "Infants", "")</f>
        <v/>
      </c>
      <c r="NU8" s="860"/>
      <c r="NV8" s="860" t="str">
        <f>IF(NV4="Y", "1 year-olds", "")</f>
        <v/>
      </c>
      <c r="NW8" s="860"/>
      <c r="NX8" s="860" t="str">
        <f>IF(NX4="Y", "2 year-olds", "")</f>
        <v/>
      </c>
      <c r="NY8" s="860"/>
      <c r="NZ8" s="860" t="str">
        <f>IF(NZ4="Y", "Preschoolers", "")</f>
        <v/>
      </c>
      <c r="OA8" s="860"/>
      <c r="OB8" s="860" t="str">
        <f>IF(OB4="Y", "School Aged", "")</f>
        <v/>
      </c>
      <c r="OC8" s="860"/>
      <c r="OD8" s="860" t="str">
        <f>IF(OD4="Y", "Infants", "")</f>
        <v/>
      </c>
      <c r="OE8" s="860"/>
      <c r="OF8" s="860" t="str">
        <f>IF(OF4="Y", "1 year-olds", "")</f>
        <v/>
      </c>
      <c r="OG8" s="860"/>
      <c r="OH8" s="860" t="str">
        <f>IF(OH4="Y", "2 year-olds", "")</f>
        <v/>
      </c>
      <c r="OI8" s="860"/>
      <c r="OJ8" s="860" t="str">
        <f>IF(OJ4="Y", "Preschoolers", "")</f>
        <v/>
      </c>
      <c r="OK8" s="860"/>
      <c r="OL8" s="860" t="str">
        <f>IF(OL4="Y", "School Aged", "")</f>
        <v/>
      </c>
      <c r="OM8" s="860"/>
      <c r="ON8" s="860" t="str">
        <f>IF(ON4="Y", "Infants", "")</f>
        <v/>
      </c>
      <c r="OO8" s="860"/>
      <c r="OP8" s="860" t="str">
        <f>IF(OP4="Y", "1 year-olds", "")</f>
        <v/>
      </c>
      <c r="OQ8" s="860"/>
      <c r="OR8" s="860" t="str">
        <f>IF(OR4="Y", "2 year-olds", "")</f>
        <v/>
      </c>
      <c r="OS8" s="860"/>
      <c r="OT8" s="860" t="str">
        <f>IF(OT4="Y", "Preschoolers", "")</f>
        <v/>
      </c>
      <c r="OU8" s="860"/>
      <c r="OV8" s="860" t="str">
        <f>IF(OV4="Y", "School Aged", "")</f>
        <v/>
      </c>
      <c r="OW8" s="860"/>
      <c r="OX8" s="860" t="str">
        <f>IF(OX4="Y", "Infants", "")</f>
        <v/>
      </c>
      <c r="OY8" s="860"/>
      <c r="OZ8" s="860" t="str">
        <f>IF(OZ4="Y", "1 year-olds", "")</f>
        <v/>
      </c>
      <c r="PA8" s="860"/>
      <c r="PB8" s="860" t="str">
        <f>IF(PB4="Y", "2 year-olds", "")</f>
        <v/>
      </c>
      <c r="PC8" s="860"/>
      <c r="PD8" s="860" t="str">
        <f>IF(PD4="Y", "Preschoolers", "")</f>
        <v/>
      </c>
      <c r="PE8" s="860"/>
      <c r="PF8" s="860" t="str">
        <f>IF(PF4="Y", "School Aged", "")</f>
        <v/>
      </c>
      <c r="PG8" s="860"/>
      <c r="PH8" s="860" t="str">
        <f>IF(PH4="Y", "Infants", "")</f>
        <v/>
      </c>
      <c r="PI8" s="860"/>
      <c r="PJ8" s="860" t="str">
        <f>IF(PJ4="Y", "1 year-olds", "")</f>
        <v/>
      </c>
      <c r="PK8" s="860"/>
      <c r="PL8" s="860" t="str">
        <f>IF(PL4="Y", "2 year-olds", "")</f>
        <v/>
      </c>
      <c r="PM8" s="860"/>
      <c r="PN8" s="860" t="str">
        <f>IF(PN4="Y", "Preschoolers", "")</f>
        <v/>
      </c>
      <c r="PO8" s="860"/>
      <c r="PP8" s="860" t="str">
        <f>IF(PP4="Y", "School Aged", "")</f>
        <v/>
      </c>
      <c r="PQ8" s="860"/>
      <c r="PR8" s="860" t="str">
        <f>IF(PR4="Y", "Infants", "")</f>
        <v/>
      </c>
      <c r="PS8" s="860"/>
      <c r="PT8" s="860" t="str">
        <f>IF(PT4="Y", "1 year-olds", "")</f>
        <v/>
      </c>
      <c r="PU8" s="860"/>
      <c r="PV8" s="860" t="str">
        <f>IF(PV4="Y", "2 year-olds", "")</f>
        <v/>
      </c>
      <c r="PW8" s="860"/>
      <c r="PX8" s="860" t="str">
        <f>IF(PX4="Y", "Preschoolers", "")</f>
        <v/>
      </c>
      <c r="PY8" s="860"/>
      <c r="PZ8" s="860" t="str">
        <f>IF(PZ4="Y", "School Aged", "")</f>
        <v/>
      </c>
      <c r="QA8" s="860"/>
      <c r="QB8" s="860" t="str">
        <f>IF(QB4="Y", "Infants", "")</f>
        <v/>
      </c>
      <c r="QC8" s="860"/>
      <c r="QD8" s="860" t="str">
        <f>IF(QD4="Y", "1 year-olds", "")</f>
        <v/>
      </c>
      <c r="QE8" s="860"/>
      <c r="QF8" s="860" t="str">
        <f>IF(QF4="Y", "2 year-olds", "")</f>
        <v/>
      </c>
      <c r="QG8" s="860"/>
      <c r="QH8" s="860" t="str">
        <f>IF(QH4="Y", "Preschoolers", "")</f>
        <v/>
      </c>
      <c r="QI8" s="860"/>
      <c r="QJ8" s="860" t="str">
        <f>IF(QJ4="Y", "School Aged", "")</f>
        <v/>
      </c>
      <c r="QK8" s="860"/>
      <c r="QL8" s="860" t="str">
        <f>IF(QL4="Y", "Infants", "")</f>
        <v/>
      </c>
      <c r="QM8" s="860"/>
      <c r="QN8" s="860" t="str">
        <f>IF(QN4="Y", "1 year-olds", "")</f>
        <v/>
      </c>
      <c r="QO8" s="860"/>
      <c r="QP8" s="860" t="str">
        <f>IF(QP4="Y", "2 year-olds", "")</f>
        <v/>
      </c>
      <c r="QQ8" s="860"/>
      <c r="QR8" s="860" t="str">
        <f>IF(QR4="Y", "Preschoolers", "")</f>
        <v/>
      </c>
      <c r="QS8" s="860"/>
      <c r="QT8" s="860" t="str">
        <f>IF(QT4="Y", "School Aged", "")</f>
        <v/>
      </c>
      <c r="QU8" s="860"/>
      <c r="QV8" s="860" t="str">
        <f>IF(QV4="Y", "Infants", "")</f>
        <v/>
      </c>
      <c r="QW8" s="860"/>
      <c r="QX8" s="860" t="str">
        <f>IF(QX4="Y", "1 year-olds", "")</f>
        <v/>
      </c>
      <c r="QY8" s="860"/>
      <c r="QZ8" s="860" t="str">
        <f>IF(QZ4="Y", "2 year-olds", "")</f>
        <v/>
      </c>
      <c r="RA8" s="860"/>
      <c r="RB8" s="860" t="str">
        <f>IF(RB4="Y", "Preschoolers", "")</f>
        <v/>
      </c>
      <c r="RC8" s="860"/>
      <c r="RD8" s="860" t="str">
        <f>IF(RD4="Y", "School Aged", "")</f>
        <v/>
      </c>
      <c r="RE8" s="860"/>
      <c r="RF8" s="860" t="str">
        <f>IF(RF4="Y", "Infants", "")</f>
        <v/>
      </c>
      <c r="RG8" s="860"/>
      <c r="RH8" s="860" t="str">
        <f>IF(RH4="Y", "1 year-olds", "")</f>
        <v/>
      </c>
      <c r="RI8" s="860"/>
      <c r="RJ8" s="860" t="str">
        <f>IF(RJ4="Y", "2 year-olds", "")</f>
        <v/>
      </c>
      <c r="RK8" s="860"/>
      <c r="RL8" s="860" t="str">
        <f>IF(RL4="Y", "Preschoolers", "")</f>
        <v/>
      </c>
      <c r="RM8" s="860"/>
      <c r="RN8" s="860" t="str">
        <f>IF(RN4="Y", "School Aged", "")</f>
        <v/>
      </c>
      <c r="RO8" s="860"/>
      <c r="RP8" s="860" t="str">
        <f>IF(RP4="Y", "Infants", "")</f>
        <v/>
      </c>
      <c r="RQ8" s="860"/>
      <c r="RR8" s="860" t="str">
        <f>IF(RR4="Y", "1 year-olds", "")</f>
        <v/>
      </c>
      <c r="RS8" s="860"/>
      <c r="RT8" s="860" t="str">
        <f>IF(RT4="Y", "2 year-olds", "")</f>
        <v/>
      </c>
      <c r="RU8" s="860"/>
      <c r="RV8" s="860" t="str">
        <f>IF(RV4="Y", "Preschoolers", "")</f>
        <v/>
      </c>
      <c r="RW8" s="860"/>
      <c r="RX8" s="860" t="str">
        <f>IF(RX4="Y", "School Aged", "")</f>
        <v/>
      </c>
      <c r="RY8" s="860"/>
      <c r="RZ8" s="860" t="str">
        <f>IF(RZ4="Y", "Infants", "")</f>
        <v/>
      </c>
      <c r="SA8" s="860"/>
      <c r="SB8" s="860" t="str">
        <f>IF(SB4="Y", "1 year-olds", "")</f>
        <v/>
      </c>
      <c r="SC8" s="860"/>
      <c r="SD8" s="860" t="str">
        <f>IF(SD4="Y", "2 year-olds", "")</f>
        <v/>
      </c>
      <c r="SE8" s="860"/>
      <c r="SF8" s="860" t="str">
        <f>IF(SF4="Y", "Preschoolers", "")</f>
        <v/>
      </c>
      <c r="SG8" s="860"/>
      <c r="SH8" s="860" t="str">
        <f>IF(SH4="Y", "School Aged", "")</f>
        <v/>
      </c>
      <c r="SI8" s="860"/>
      <c r="SJ8" s="860" t="str">
        <f>IF(SJ4="Y", "Infants", "")</f>
        <v/>
      </c>
      <c r="SK8" s="860"/>
      <c r="SL8" s="860" t="str">
        <f>IF(SL4="Y", "1 year-olds", "")</f>
        <v/>
      </c>
      <c r="SM8" s="860"/>
      <c r="SN8" s="860" t="str">
        <f>IF(SN4="Y", "2 year-olds", "")</f>
        <v/>
      </c>
      <c r="SO8" s="860"/>
      <c r="SP8" s="860" t="str">
        <f>IF(SP4="Y", "Preschoolers", "")</f>
        <v/>
      </c>
      <c r="SQ8" s="860"/>
      <c r="SR8" s="860" t="str">
        <f>IF(SR4="Y", "School Aged", "")</f>
        <v/>
      </c>
      <c r="SS8" s="860"/>
    </row>
    <row r="9" spans="1:524" s="73" customFormat="1" ht="30" x14ac:dyDescent="0.25">
      <c r="A9" s="867"/>
      <c r="B9" s="868"/>
      <c r="C9" s="207" t="s">
        <v>527</v>
      </c>
      <c r="D9" s="206" t="s">
        <v>526</v>
      </c>
      <c r="E9" s="207" t="s">
        <v>527</v>
      </c>
      <c r="F9" s="206" t="s">
        <v>526</v>
      </c>
      <c r="G9" s="207" t="s">
        <v>527</v>
      </c>
      <c r="H9" s="206" t="s">
        <v>526</v>
      </c>
      <c r="I9" s="207" t="s">
        <v>527</v>
      </c>
      <c r="J9" s="206" t="s">
        <v>526</v>
      </c>
      <c r="K9" s="219" t="s">
        <v>527</v>
      </c>
      <c r="L9" s="206" t="s">
        <v>526</v>
      </c>
      <c r="M9" s="207" t="s">
        <v>527</v>
      </c>
      <c r="N9" s="206" t="s">
        <v>526</v>
      </c>
      <c r="O9" s="207" t="s">
        <v>527</v>
      </c>
      <c r="P9" s="206" t="s">
        <v>526</v>
      </c>
      <c r="Q9" s="207" t="s">
        <v>527</v>
      </c>
      <c r="R9" s="206" t="s">
        <v>526</v>
      </c>
      <c r="S9" s="207" t="s">
        <v>527</v>
      </c>
      <c r="T9" s="206" t="s">
        <v>526</v>
      </c>
      <c r="U9" s="219" t="s">
        <v>527</v>
      </c>
      <c r="V9" s="206" t="s">
        <v>526</v>
      </c>
      <c r="W9" s="254"/>
      <c r="X9" s="311" t="str">
        <f>IF(X4="Y", "Full-Time", "")</f>
        <v/>
      </c>
      <c r="Y9" s="311" t="str">
        <f>IF(X4="Y", "Part-Time", "")</f>
        <v/>
      </c>
      <c r="Z9" s="311" t="str">
        <f>IF(Z4="Y", "Full-Time", "")</f>
        <v/>
      </c>
      <c r="AA9" s="311" t="str">
        <f>IF(Z4="Y", "Part-Time", "")</f>
        <v/>
      </c>
      <c r="AB9" s="311" t="str">
        <f>IF(AB4="Y", "Full-Time", "")</f>
        <v/>
      </c>
      <c r="AC9" s="311" t="str">
        <f>IF(AB4="Y", "Part-Time", "")</f>
        <v/>
      </c>
      <c r="AD9" s="311" t="str">
        <f>IF(AD4="Y", "Full-Time", "")</f>
        <v/>
      </c>
      <c r="AE9" s="311" t="str">
        <f>IF(AD4="Y", "Part-Time", "")</f>
        <v/>
      </c>
      <c r="AF9" s="311" t="str">
        <f>IF(AF4="Y", "Full-Time", "")</f>
        <v/>
      </c>
      <c r="AG9" s="311" t="str">
        <f>IF(AF4="Y", "Part-Time", "")</f>
        <v/>
      </c>
      <c r="AH9" s="311" t="str">
        <f>IF(AH4="Y", "Full-Time", "")</f>
        <v/>
      </c>
      <c r="AI9" s="311" t="str">
        <f>IF(AH4="Y", "Part-Time", "")</f>
        <v/>
      </c>
      <c r="AJ9" s="311" t="str">
        <f>IF(AJ4="Y", "Full-Time", "")</f>
        <v/>
      </c>
      <c r="AK9" s="311" t="str">
        <f>IF(AJ4="Y", "Part-Time", "")</f>
        <v/>
      </c>
      <c r="AL9" s="311" t="str">
        <f>IF(AL4="Y", "Full-Time", "")</f>
        <v/>
      </c>
      <c r="AM9" s="311" t="str">
        <f>IF(AL4="Y", "Part-Time", "")</f>
        <v/>
      </c>
      <c r="AN9" s="311" t="str">
        <f>IF(AN4="Y", "Full-Time", "")</f>
        <v/>
      </c>
      <c r="AO9" s="311" t="str">
        <f>IF(AN4="Y", "Part-Time", "")</f>
        <v/>
      </c>
      <c r="AP9" s="311" t="str">
        <f>IF(AP4="Y", "Full-Time", "")</f>
        <v/>
      </c>
      <c r="AQ9" s="311" t="str">
        <f>IF(AP4="Y", "Part-Time", "")</f>
        <v/>
      </c>
      <c r="AR9" s="311" t="str">
        <f>IF(AR4="Y", "Full-Time", "")</f>
        <v/>
      </c>
      <c r="AS9" s="311" t="str">
        <f>IF(AR4="Y", "Part-Time", "")</f>
        <v/>
      </c>
      <c r="AT9" s="311" t="str">
        <f>IF(AT4="Y", "Full-Time", "")</f>
        <v/>
      </c>
      <c r="AU9" s="311" t="str">
        <f>IF(AT4="Y", "Part-Time", "")</f>
        <v/>
      </c>
      <c r="AV9" s="311" t="str">
        <f>IF(AV4="Y", "Full-Time", "")</f>
        <v/>
      </c>
      <c r="AW9" s="311" t="str">
        <f>IF(AV4="Y", "Part-Time", "")</f>
        <v/>
      </c>
      <c r="AX9" s="311" t="str">
        <f>IF(AX4="Y", "Full-Time", "")</f>
        <v/>
      </c>
      <c r="AY9" s="311" t="str">
        <f>IF(AX4="Y", "Part-Time", "")</f>
        <v/>
      </c>
      <c r="AZ9" s="311" t="str">
        <f>IF(AZ4="Y", "Full-Time", "")</f>
        <v/>
      </c>
      <c r="BA9" s="311" t="str">
        <f>IF(AZ4="Y", "Part-Time", "")</f>
        <v/>
      </c>
      <c r="BB9" s="311" t="str">
        <f>IF(BB4="Y", "Full-Time", "")</f>
        <v/>
      </c>
      <c r="BC9" s="311" t="str">
        <f>IF(BB4="Y", "Part-Time", "")</f>
        <v/>
      </c>
      <c r="BD9" s="311" t="str">
        <f>IF(BD4="Y", "Full-Time", "")</f>
        <v/>
      </c>
      <c r="BE9" s="311" t="str">
        <f>IF(BD4="Y", "Part-Time", "")</f>
        <v/>
      </c>
      <c r="BF9" s="311" t="str">
        <f>IF(BF4="Y", "Full-Time", "")</f>
        <v/>
      </c>
      <c r="BG9" s="311" t="str">
        <f>IF(BF4="Y", "Part-Time", "")</f>
        <v/>
      </c>
      <c r="BH9" s="311" t="str">
        <f>IF(BH4="Y", "Full-Time", "")</f>
        <v/>
      </c>
      <c r="BI9" s="311" t="str">
        <f>IF(BH4="Y", "Part-Time", "")</f>
        <v/>
      </c>
      <c r="BJ9" s="311" t="str">
        <f>IF(BJ4="Y", "Full-Time", "")</f>
        <v/>
      </c>
      <c r="BK9" s="311" t="str">
        <f>IF(BJ4="Y", "Part-Time", "")</f>
        <v/>
      </c>
      <c r="BL9" s="311" t="str">
        <f>IF(BL4="Y", "Full-Time", "")</f>
        <v/>
      </c>
      <c r="BM9" s="311" t="str">
        <f>IF(BL4="Y", "Part-Time", "")</f>
        <v/>
      </c>
      <c r="BN9" s="311" t="str">
        <f>IF(BN4="Y", "Full-Time", "")</f>
        <v/>
      </c>
      <c r="BO9" s="311" t="str">
        <f>IF(BN4="Y", "Part-Time", "")</f>
        <v/>
      </c>
      <c r="BP9" s="311" t="str">
        <f>IF(BP4="Y", "Full-Time", "")</f>
        <v/>
      </c>
      <c r="BQ9" s="311" t="str">
        <f>IF(BP4="Y", "Part-Time", "")</f>
        <v/>
      </c>
      <c r="BR9" s="311" t="str">
        <f>IF(BR4="Y", "Full-Time", "")</f>
        <v/>
      </c>
      <c r="BS9" s="311" t="str">
        <f>IF(BR4="Y", "Part-Time", "")</f>
        <v/>
      </c>
      <c r="BT9" s="311" t="str">
        <f>IF(BT4="Y", "Full-Time", "")</f>
        <v/>
      </c>
      <c r="BU9" s="311" t="str">
        <f>IF(BT4="Y", "Part-Time", "")</f>
        <v/>
      </c>
      <c r="BV9" s="311" t="str">
        <f>IF(BV4="Y", "Full-Time", "")</f>
        <v/>
      </c>
      <c r="BW9" s="311" t="str">
        <f>IF(BV4="Y", "Part-Time", "")</f>
        <v/>
      </c>
      <c r="BX9" s="311" t="str">
        <f>IF(BX4="Y", "Full-Time", "")</f>
        <v/>
      </c>
      <c r="BY9" s="311" t="str">
        <f>IF(BX4="Y", "Part-Time", "")</f>
        <v/>
      </c>
      <c r="BZ9" s="311" t="str">
        <f>IF(BZ4="Y", "Full-Time", "")</f>
        <v/>
      </c>
      <c r="CA9" s="311" t="str">
        <f>IF(BZ4="Y", "Part-Time", "")</f>
        <v/>
      </c>
      <c r="CB9" s="311" t="str">
        <f>IF(CB4="Y", "Full-Time", "")</f>
        <v/>
      </c>
      <c r="CC9" s="311" t="str">
        <f>IF(CB4="Y", "Part-Time", "")</f>
        <v/>
      </c>
      <c r="CD9" s="311" t="str">
        <f>IF(CD4="Y", "Full-Time", "")</f>
        <v/>
      </c>
      <c r="CE9" s="311" t="str">
        <f>IF(CD4="Y", "Part-Time", "")</f>
        <v/>
      </c>
      <c r="CF9" s="311" t="str">
        <f>IF(CF4="Y", "Full-Time", "")</f>
        <v/>
      </c>
      <c r="CG9" s="311" t="str">
        <f>IF(CF4="Y", "Part-Time", "")</f>
        <v/>
      </c>
      <c r="CH9" s="311" t="str">
        <f>IF(CH4="Y", "Full-Time", "")</f>
        <v/>
      </c>
      <c r="CI9" s="311" t="str">
        <f>IF(CH4="Y", "Part-Time", "")</f>
        <v/>
      </c>
      <c r="CJ9" s="311" t="str">
        <f>IF(CJ4="Y", "Full-Time", "")</f>
        <v/>
      </c>
      <c r="CK9" s="311" t="str">
        <f>IF(CJ4="Y", "Part-Time", "")</f>
        <v/>
      </c>
      <c r="CL9" s="311" t="str">
        <f>IF(CL4="Y", "Full-Time", "")</f>
        <v/>
      </c>
      <c r="CM9" s="311" t="str">
        <f>IF(CL4="Y", "Part-Time", "")</f>
        <v/>
      </c>
      <c r="CN9" s="311" t="str">
        <f>IF(CN4="Y", "Full-Time", "")</f>
        <v/>
      </c>
      <c r="CO9" s="311" t="str">
        <f>IF(CN4="Y", "Part-Time", "")</f>
        <v/>
      </c>
      <c r="CP9" s="311" t="str">
        <f>IF(CP4="Y", "Full-Time", "")</f>
        <v/>
      </c>
      <c r="CQ9" s="311" t="str">
        <f>IF(CP4="Y", "Part-Time", "")</f>
        <v/>
      </c>
      <c r="CR9" s="311" t="str">
        <f>IF(CR4="Y", "Full-Time", "")</f>
        <v/>
      </c>
      <c r="CS9" s="311" t="str">
        <f>IF(CR4="Y", "Part-Time", "")</f>
        <v/>
      </c>
      <c r="CT9" s="311" t="str">
        <f>IF(CT4="Y", "Full-Time", "")</f>
        <v/>
      </c>
      <c r="CU9" s="311" t="str">
        <f>IF(CT4="Y", "Part-Time", "")</f>
        <v/>
      </c>
      <c r="CV9" s="311" t="str">
        <f>IF(CV4="Y", "Full-Time", "")</f>
        <v/>
      </c>
      <c r="CW9" s="311" t="str">
        <f>IF(CV4="Y", "Part-Time", "")</f>
        <v/>
      </c>
      <c r="CX9" s="311" t="str">
        <f>IF(CX4="Y", "Full-Time", "")</f>
        <v/>
      </c>
      <c r="CY9" s="311" t="str">
        <f>IF(CX4="Y", "Part-Time", "")</f>
        <v/>
      </c>
      <c r="CZ9" s="311" t="str">
        <f>IF(CZ4="Y", "Full-Time", "")</f>
        <v/>
      </c>
      <c r="DA9" s="311" t="str">
        <f>IF(CZ4="Y", "Part-Time", "")</f>
        <v/>
      </c>
      <c r="DB9" s="311" t="str">
        <f>IF(DB4="Y", "Full-Time", "")</f>
        <v/>
      </c>
      <c r="DC9" s="311" t="str">
        <f>IF(DB4="Y", "Part-Time", "")</f>
        <v/>
      </c>
      <c r="DD9" s="311" t="str">
        <f>IF(DD4="Y", "Full-Time", "")</f>
        <v/>
      </c>
      <c r="DE9" s="311" t="str">
        <f>IF(DD4="Y", "Part-Time", "")</f>
        <v/>
      </c>
      <c r="DF9" s="311" t="str">
        <f>IF(DF4="Y", "Full-Time", "")</f>
        <v/>
      </c>
      <c r="DG9" s="311" t="str">
        <f>IF(DF4="Y", "Part-Time", "")</f>
        <v/>
      </c>
      <c r="DH9" s="311" t="str">
        <f>IF(DH4="Y", "Full-Time", "")</f>
        <v/>
      </c>
      <c r="DI9" s="311" t="str">
        <f>IF(DH4="Y", "Part-Time", "")</f>
        <v/>
      </c>
      <c r="DJ9" s="311" t="str">
        <f>IF(DJ4="Y", "Full-Time", "")</f>
        <v/>
      </c>
      <c r="DK9" s="311" t="str">
        <f>IF(DJ4="Y", "Part-Time", "")</f>
        <v/>
      </c>
      <c r="DL9" s="311" t="str">
        <f>IF(DL4="Y", "Full-Time", "")</f>
        <v/>
      </c>
      <c r="DM9" s="311" t="str">
        <f>IF(DL4="Y", "Part-Time", "")</f>
        <v/>
      </c>
      <c r="DN9" s="311" t="str">
        <f>IF(DN4="Y", "Full-Time", "")</f>
        <v/>
      </c>
      <c r="DO9" s="311" t="str">
        <f>IF(DN4="Y", "Part-Time", "")</f>
        <v/>
      </c>
      <c r="DP9" s="311" t="str">
        <f>IF(DP4="Y", "Full-Time", "")</f>
        <v/>
      </c>
      <c r="DQ9" s="311" t="str">
        <f>IF(DP4="Y", "Part-Time", "")</f>
        <v/>
      </c>
      <c r="DR9" s="311" t="str">
        <f>IF(DR4="Y", "Full-Time", "")</f>
        <v/>
      </c>
      <c r="DS9" s="311" t="str">
        <f>IF(DR4="Y", "Part-Time", "")</f>
        <v/>
      </c>
      <c r="DT9" s="311" t="str">
        <f>IF(DT4="Y", "Full-Time", "")</f>
        <v/>
      </c>
      <c r="DU9" s="311" t="str">
        <f>IF(DT4="Y", "Part-Time", "")</f>
        <v/>
      </c>
      <c r="DV9" s="311" t="str">
        <f>IF(DV4="Y", "Full-Time", "")</f>
        <v/>
      </c>
      <c r="DW9" s="311" t="str">
        <f>IF(DV4="Y", "Part-Time", "")</f>
        <v/>
      </c>
      <c r="DX9" s="311" t="str">
        <f>IF(DX4="Y", "Full-Time", "")</f>
        <v/>
      </c>
      <c r="DY9" s="311" t="str">
        <f>IF(DX4="Y", "Part-Time", "")</f>
        <v/>
      </c>
      <c r="DZ9" s="311" t="str">
        <f>IF(DZ4="Y", "Full-Time", "")</f>
        <v/>
      </c>
      <c r="EA9" s="311" t="str">
        <f>IF(DZ4="Y", "Part-Time", "")</f>
        <v/>
      </c>
      <c r="EB9" s="311" t="str">
        <f>IF(EB4="Y", "Full-Time", "")</f>
        <v/>
      </c>
      <c r="EC9" s="311" t="str">
        <f>IF(EB4="Y", "Part-Time", "")</f>
        <v/>
      </c>
      <c r="ED9" s="311" t="str">
        <f>IF(ED4="Y", "Full-Time", "")</f>
        <v/>
      </c>
      <c r="EE9" s="311" t="str">
        <f>IF(ED4="Y", "Part-Time", "")</f>
        <v/>
      </c>
      <c r="EF9" s="311" t="str">
        <f>IF(EF4="Y", "Full-Time", "")</f>
        <v/>
      </c>
      <c r="EG9" s="311" t="str">
        <f>IF(EF4="Y", "Part-Time", "")</f>
        <v/>
      </c>
      <c r="EH9" s="311" t="str">
        <f>IF(EH4="Y", "Full-Time", "")</f>
        <v/>
      </c>
      <c r="EI9" s="311" t="str">
        <f>IF(EH4="Y", "Part-Time", "")</f>
        <v/>
      </c>
      <c r="EJ9" s="311" t="str">
        <f>IF(EJ4="Y", "Full-Time", "")</f>
        <v/>
      </c>
      <c r="EK9" s="311" t="str">
        <f>IF(EJ4="Y", "Part-Time", "")</f>
        <v/>
      </c>
      <c r="EL9" s="311" t="str">
        <f>IF(EL4="Y", "Full-Time", "")</f>
        <v/>
      </c>
      <c r="EM9" s="311" t="str">
        <f>IF(EL4="Y", "Part-Time", "")</f>
        <v/>
      </c>
      <c r="EN9" s="311" t="str">
        <f>IF(EN4="Y", "Full-Time", "")</f>
        <v/>
      </c>
      <c r="EO9" s="311" t="str">
        <f>IF(EN4="Y", "Part-Time", "")</f>
        <v/>
      </c>
      <c r="EP9" s="311" t="str">
        <f>IF(EP4="Y", "Full-Time", "")</f>
        <v/>
      </c>
      <c r="EQ9" s="311" t="str">
        <f>IF(EP4="Y", "Part-Time", "")</f>
        <v/>
      </c>
      <c r="ER9" s="311" t="str">
        <f>IF(ER4="Y", "Full-Time", "")</f>
        <v/>
      </c>
      <c r="ES9" s="311" t="str">
        <f>IF(ER4="Y", "Part-Time", "")</f>
        <v/>
      </c>
      <c r="ET9" s="311" t="str">
        <f>IF(ET4="Y", "Full-Time", "")</f>
        <v/>
      </c>
      <c r="EU9" s="311" t="str">
        <f>IF(ET4="Y", "Part-Time", "")</f>
        <v/>
      </c>
      <c r="EV9" s="311" t="str">
        <f>IF(EV4="Y", "Full-Time", "")</f>
        <v/>
      </c>
      <c r="EW9" s="311" t="str">
        <f>IF(EV4="Y", "Part-Time", "")</f>
        <v/>
      </c>
      <c r="EX9" s="311" t="str">
        <f>IF(EX4="Y", "Full-Time", "")</f>
        <v/>
      </c>
      <c r="EY9" s="311" t="str">
        <f>IF(EX4="Y", "Part-Time", "")</f>
        <v/>
      </c>
      <c r="EZ9" s="311" t="str">
        <f>IF(EZ4="Y", "Full-Time", "")</f>
        <v/>
      </c>
      <c r="FA9" s="311" t="str">
        <f>IF(EZ4="Y", "Part-Time", "")</f>
        <v/>
      </c>
      <c r="FB9" s="311" t="str">
        <f>IF(FB4="Y", "Full-Time", "")</f>
        <v/>
      </c>
      <c r="FC9" s="311" t="str">
        <f>IF(FB4="Y", "Part-Time", "")</f>
        <v/>
      </c>
      <c r="FD9" s="311" t="str">
        <f>IF(FD4="Y", "Full-Time", "")</f>
        <v/>
      </c>
      <c r="FE9" s="311" t="str">
        <f>IF(FD4="Y", "Part-Time", "")</f>
        <v/>
      </c>
      <c r="FF9" s="311" t="str">
        <f>IF(FF4="Y", "Full-Time", "")</f>
        <v/>
      </c>
      <c r="FG9" s="311" t="str">
        <f>IF(FF4="Y", "Part-Time", "")</f>
        <v/>
      </c>
      <c r="FH9" s="311" t="str">
        <f>IF(FH4="Y", "Full-Time", "")</f>
        <v/>
      </c>
      <c r="FI9" s="311" t="str">
        <f>IF(FH4="Y", "Part-Time", "")</f>
        <v/>
      </c>
      <c r="FJ9" s="311" t="str">
        <f>IF(FJ4="Y", "Full-Time", "")</f>
        <v/>
      </c>
      <c r="FK9" s="311" t="str">
        <f>IF(FJ4="Y", "Part-Time", "")</f>
        <v/>
      </c>
      <c r="FL9" s="311" t="str">
        <f>IF(FL4="Y", "Full-Time", "")</f>
        <v/>
      </c>
      <c r="FM9" s="311" t="str">
        <f>IF(FL4="Y", "Part-Time", "")</f>
        <v/>
      </c>
      <c r="FN9" s="311" t="str">
        <f>IF(FN4="Y", "Full-Time", "")</f>
        <v/>
      </c>
      <c r="FO9" s="311" t="str">
        <f>IF(FN4="Y", "Part-Time", "")</f>
        <v/>
      </c>
      <c r="FP9" s="311" t="str">
        <f>IF(FP4="Y", "Full-Time", "")</f>
        <v/>
      </c>
      <c r="FQ9" s="311" t="str">
        <f>IF(FP4="Y", "Part-Time", "")</f>
        <v/>
      </c>
      <c r="FR9" s="311" t="str">
        <f>IF(FR4="Y", "Full-Time", "")</f>
        <v/>
      </c>
      <c r="FS9" s="311" t="str">
        <f>IF(FR4="Y", "Part-Time", "")</f>
        <v/>
      </c>
      <c r="FT9" s="311" t="str">
        <f>IF(FT4="Y", "Full-Time", "")</f>
        <v/>
      </c>
      <c r="FU9" s="311" t="str">
        <f>IF(FT4="Y", "Part-Time", "")</f>
        <v/>
      </c>
      <c r="FV9" s="311" t="str">
        <f>IF(FV4="Y", "Full-Time", "")</f>
        <v/>
      </c>
      <c r="FW9" s="311" t="str">
        <f>IF(FV4="Y", "Part-Time", "")</f>
        <v/>
      </c>
      <c r="FX9" s="311" t="str">
        <f>IF(FX4="Y", "Full-Time", "")</f>
        <v/>
      </c>
      <c r="FY9" s="311" t="str">
        <f>IF(FX4="Y", "Part-Time", "")</f>
        <v/>
      </c>
      <c r="FZ9" s="311" t="str">
        <f>IF(FZ4="Y", "Full-Time", "")</f>
        <v/>
      </c>
      <c r="GA9" s="311" t="str">
        <f>IF(FZ4="Y", "Part-Time", "")</f>
        <v/>
      </c>
      <c r="GB9" s="311" t="str">
        <f>IF(GB4="Y", "Full-Time", "")</f>
        <v/>
      </c>
      <c r="GC9" s="311" t="str">
        <f>IF(GB4="Y", "Part-Time", "")</f>
        <v/>
      </c>
      <c r="GD9" s="311" t="str">
        <f>IF(GD4="Y", "Full-Time", "")</f>
        <v/>
      </c>
      <c r="GE9" s="311" t="str">
        <f>IF(GD4="Y", "Part-Time", "")</f>
        <v/>
      </c>
      <c r="GF9" s="311" t="str">
        <f>IF(GF4="Y", "Full-Time", "")</f>
        <v/>
      </c>
      <c r="GG9" s="311" t="str">
        <f>IF(GF4="Y", "Part-Time", "")</f>
        <v/>
      </c>
      <c r="GH9" s="311" t="str">
        <f>IF(GH4="Y", "Full-Time", "")</f>
        <v/>
      </c>
      <c r="GI9" s="311" t="str">
        <f>IF(GH4="Y", "Part-Time", "")</f>
        <v/>
      </c>
      <c r="GJ9" s="311" t="str">
        <f>IF(GJ4="Y", "Full-Time", "")</f>
        <v/>
      </c>
      <c r="GK9" s="311" t="str">
        <f>IF(GJ4="Y", "Part-Time", "")</f>
        <v/>
      </c>
      <c r="GL9" s="311" t="str">
        <f>IF(GL4="Y", "Full-Time", "")</f>
        <v/>
      </c>
      <c r="GM9" s="311" t="str">
        <f>IF(GL4="Y", "Part-Time", "")</f>
        <v/>
      </c>
      <c r="GN9" s="311" t="str">
        <f>IF(GN4="Y", "Full-Time", "")</f>
        <v/>
      </c>
      <c r="GO9" s="311" t="str">
        <f>IF(GN4="Y", "Part-Time", "")</f>
        <v/>
      </c>
      <c r="GP9" s="311" t="str">
        <f>IF(GP4="Y", "Full-Time", "")</f>
        <v/>
      </c>
      <c r="GQ9" s="311" t="str">
        <f>IF(GP4="Y", "Part-Time", "")</f>
        <v/>
      </c>
      <c r="GR9" s="311" t="str">
        <f>IF(GR4="Y", "Full-Time", "")</f>
        <v/>
      </c>
      <c r="GS9" s="311" t="str">
        <f>IF(GR4="Y", "Part-Time", "")</f>
        <v/>
      </c>
      <c r="GT9" s="311" t="str">
        <f>IF(GT4="Y", "Full-Time", "")</f>
        <v/>
      </c>
      <c r="GU9" s="311" t="str">
        <f>IF(GT4="Y", "Part-Time", "")</f>
        <v/>
      </c>
      <c r="GV9" s="311" t="str">
        <f>IF(GV4="Y", "Full-Time", "")</f>
        <v/>
      </c>
      <c r="GW9" s="311" t="str">
        <f>IF(GV4="Y", "Part-Time", "")</f>
        <v/>
      </c>
      <c r="GX9" s="311" t="str">
        <f>IF(GX4="Y", "Full-Time", "")</f>
        <v/>
      </c>
      <c r="GY9" s="311" t="str">
        <f>IF(GX4="Y", "Part-Time", "")</f>
        <v/>
      </c>
      <c r="GZ9" s="311" t="str">
        <f>IF(GZ4="Y", "Full-Time", "")</f>
        <v/>
      </c>
      <c r="HA9" s="311" t="str">
        <f>IF(GZ4="Y", "Part-Time", "")</f>
        <v/>
      </c>
      <c r="HB9" s="311" t="str">
        <f>IF(HB4="Y", "Full-Time", "")</f>
        <v/>
      </c>
      <c r="HC9" s="311" t="str">
        <f>IF(HB4="Y", "Part-Time", "")</f>
        <v/>
      </c>
      <c r="HD9" s="311" t="str">
        <f>IF(HD4="Y", "Full-Time", "")</f>
        <v/>
      </c>
      <c r="HE9" s="311" t="str">
        <f>IF(HD4="Y", "Part-Time", "")</f>
        <v/>
      </c>
      <c r="HF9" s="311" t="str">
        <f>IF(HF4="Y", "Full-Time", "")</f>
        <v/>
      </c>
      <c r="HG9" s="311" t="str">
        <f>IF(HF4="Y", "Part-Time", "")</f>
        <v/>
      </c>
      <c r="HH9" s="311" t="str">
        <f>IF(HH4="Y", "Full-Time", "")</f>
        <v/>
      </c>
      <c r="HI9" s="311" t="str">
        <f>IF(HH4="Y", "Part-Time", "")</f>
        <v/>
      </c>
      <c r="HJ9" s="311" t="str">
        <f>IF(HJ4="Y", "Full-Time", "")</f>
        <v/>
      </c>
      <c r="HK9" s="311" t="str">
        <f>IF(HJ4="Y", "Part-Time", "")</f>
        <v/>
      </c>
      <c r="HL9" s="311" t="str">
        <f>IF(HL4="Y", "Full-Time", "")</f>
        <v/>
      </c>
      <c r="HM9" s="311" t="str">
        <f>IF(HL4="Y", "Part-Time", "")</f>
        <v/>
      </c>
      <c r="HN9" s="311" t="str">
        <f>IF(HN4="Y", "Full-Time", "")</f>
        <v/>
      </c>
      <c r="HO9" s="311" t="str">
        <f>IF(HN4="Y", "Part-Time", "")</f>
        <v/>
      </c>
      <c r="HP9" s="311" t="str">
        <f>IF(HP4="Y", "Full-Time", "")</f>
        <v/>
      </c>
      <c r="HQ9" s="311" t="str">
        <f>IF(HP4="Y", "Part-Time", "")</f>
        <v/>
      </c>
      <c r="HR9" s="311" t="str">
        <f>IF(HR4="Y", "Full-Time", "")</f>
        <v/>
      </c>
      <c r="HS9" s="311" t="str">
        <f>IF(HR4="Y", "Part-Time", "")</f>
        <v/>
      </c>
      <c r="HT9" s="311" t="str">
        <f>IF(HT4="Y", "Full-Time", "")</f>
        <v/>
      </c>
      <c r="HU9" s="311" t="str">
        <f>IF(HT4="Y", "Part-Time", "")</f>
        <v/>
      </c>
      <c r="HV9" s="311" t="str">
        <f>IF(HV4="Y", "Full-Time", "")</f>
        <v/>
      </c>
      <c r="HW9" s="311" t="str">
        <f>IF(HV4="Y", "Part-Time", "")</f>
        <v/>
      </c>
      <c r="HX9" s="311" t="str">
        <f>IF(HX4="Y", "Full-Time", "")</f>
        <v/>
      </c>
      <c r="HY9" s="311" t="str">
        <f>IF(HX4="Y", "Part-Time", "")</f>
        <v/>
      </c>
      <c r="HZ9" s="311" t="str">
        <f>IF(HZ4="Y", "Full-Time", "")</f>
        <v/>
      </c>
      <c r="IA9" s="311" t="str">
        <f>IF(HZ4="Y", "Part-Time", "")</f>
        <v/>
      </c>
      <c r="IB9" s="311" t="str">
        <f>IF(IB4="Y", "Full-Time", "")</f>
        <v/>
      </c>
      <c r="IC9" s="311" t="str">
        <f>IF(IB4="Y", "Part-Time", "")</f>
        <v/>
      </c>
      <c r="ID9" s="311" t="str">
        <f>IF(ID4="Y", "Full-Time", "")</f>
        <v/>
      </c>
      <c r="IE9" s="311" t="str">
        <f>IF(ID4="Y", "Part-Time", "")</f>
        <v/>
      </c>
      <c r="IF9" s="311" t="str">
        <f>IF(IF4="Y", "Full-Time", "")</f>
        <v/>
      </c>
      <c r="IG9" s="311" t="str">
        <f>IF(IF4="Y", "Part-Time", "")</f>
        <v/>
      </c>
      <c r="IH9" s="311" t="str">
        <f>IF(IH4="Y", "Full-Time", "")</f>
        <v/>
      </c>
      <c r="II9" s="311" t="str">
        <f>IF(IH4="Y", "Part-Time", "")</f>
        <v/>
      </c>
      <c r="IJ9" s="311" t="str">
        <f>IF(IJ4="Y", "Full-Time", "")</f>
        <v/>
      </c>
      <c r="IK9" s="311" t="str">
        <f>IF(IJ4="Y", "Part-Time", "")</f>
        <v/>
      </c>
      <c r="IL9" s="311" t="str">
        <f>IF(IL4="Y", "Full-Time", "")</f>
        <v/>
      </c>
      <c r="IM9" s="311" t="str">
        <f>IF(IL4="Y", "Part-Time", "")</f>
        <v/>
      </c>
      <c r="IN9" s="311" t="str">
        <f>IF(IN4="Y", "Full-Time", "")</f>
        <v/>
      </c>
      <c r="IO9" s="311" t="str">
        <f>IF(IN4="Y", "Part-Time", "")</f>
        <v/>
      </c>
      <c r="IP9" s="311" t="str">
        <f>IF(IP4="Y", "Full-Time", "")</f>
        <v/>
      </c>
      <c r="IQ9" s="311" t="str">
        <f>IF(IP4="Y", "Part-Time", "")</f>
        <v/>
      </c>
      <c r="IR9" s="311" t="str">
        <f>IF(IR4="Y", "Full-Time", "")</f>
        <v/>
      </c>
      <c r="IS9" s="311" t="str">
        <f>IF(IR4="Y", "Part-Time", "")</f>
        <v/>
      </c>
      <c r="IT9" s="311" t="str">
        <f>IF(IT4="Y", "Full-Time", "")</f>
        <v/>
      </c>
      <c r="IU9" s="311" t="str">
        <f>IF(IT4="Y", "Part-Time", "")</f>
        <v/>
      </c>
      <c r="IV9" s="311" t="str">
        <f>IF(IV4="Y", "Full-Time", "")</f>
        <v/>
      </c>
      <c r="IW9" s="311" t="str">
        <f>IF(IV4="Y", "Part-Time", "")</f>
        <v/>
      </c>
      <c r="IX9" s="311" t="str">
        <f>IF(IX4="Y", "Full-Time", "")</f>
        <v/>
      </c>
      <c r="IY9" s="311" t="str">
        <f>IF(IX4="Y", "Part-Time", "")</f>
        <v/>
      </c>
      <c r="IZ9" s="311" t="str">
        <f>IF(IZ4="Y", "Full-Time", "")</f>
        <v/>
      </c>
      <c r="JA9" s="311" t="str">
        <f>IF(IZ4="Y", "Part-Time", "")</f>
        <v/>
      </c>
      <c r="JB9" s="311" t="str">
        <f>IF(JB4="Y", "Full-Time", "")</f>
        <v/>
      </c>
      <c r="JC9" s="311" t="str">
        <f>IF(JB4="Y", "Part-Time", "")</f>
        <v/>
      </c>
      <c r="JD9" s="311" t="str">
        <f>IF(JD4="Y", "Full-Time", "")</f>
        <v/>
      </c>
      <c r="JE9" s="311" t="str">
        <f>IF(JD4="Y", "Part-Time", "")</f>
        <v/>
      </c>
      <c r="JF9" s="311" t="str">
        <f>IF(JF4="Y", "Full-Time", "")</f>
        <v/>
      </c>
      <c r="JG9" s="311" t="str">
        <f>IF(JF4="Y", "Part-Time", "")</f>
        <v/>
      </c>
      <c r="JH9" s="311" t="str">
        <f>IF(JH4="Y", "Full-Time", "")</f>
        <v/>
      </c>
      <c r="JI9" s="311" t="str">
        <f>IF(JH4="Y", "Part-Time", "")</f>
        <v/>
      </c>
      <c r="JJ9" s="311" t="str">
        <f>IF(JJ4="Y", "Full-Time", "")</f>
        <v/>
      </c>
      <c r="JK9" s="311" t="str">
        <f>IF(JJ4="Y", "Part-Time", "")</f>
        <v/>
      </c>
      <c r="JL9" s="311" t="str">
        <f>IF(JL4="Y", "Full-Time", "")</f>
        <v/>
      </c>
      <c r="JM9" s="311" t="str">
        <f>IF(JL4="Y", "Part-Time", "")</f>
        <v/>
      </c>
      <c r="JN9" s="311" t="str">
        <f>IF(JN4="Y", "Full-Time", "")</f>
        <v/>
      </c>
      <c r="JO9" s="311" t="str">
        <f>IF(JN4="Y", "Part-Time", "")</f>
        <v/>
      </c>
      <c r="JP9" s="311" t="str">
        <f>IF(JP4="Y", "Full-Time", "")</f>
        <v/>
      </c>
      <c r="JQ9" s="311" t="str">
        <f>IF(JP4="Y", "Part-Time", "")</f>
        <v/>
      </c>
      <c r="JR9" s="311" t="str">
        <f>IF(JR4="Y", "Full-Time", "")</f>
        <v/>
      </c>
      <c r="JS9" s="311" t="str">
        <f>IF(JR4="Y", "Part-Time", "")</f>
        <v/>
      </c>
      <c r="JT9" s="311" t="str">
        <f>IF(JT4="Y", "Full-Time", "")</f>
        <v/>
      </c>
      <c r="JU9" s="311" t="str">
        <f>IF(JT4="Y", "Part-Time", "")</f>
        <v/>
      </c>
      <c r="JV9" s="311" t="str">
        <f>IF(JV4="Y", "Full-Time", "")</f>
        <v/>
      </c>
      <c r="JW9" s="311" t="str">
        <f>IF(JV4="Y", "Part-Time", "")</f>
        <v/>
      </c>
      <c r="JX9" s="311" t="str">
        <f>IF(JX4="Y", "Full-Time", "")</f>
        <v/>
      </c>
      <c r="JY9" s="311" t="str">
        <f>IF(JX4="Y", "Part-Time", "")</f>
        <v/>
      </c>
      <c r="JZ9" s="311" t="str">
        <f>IF(JZ4="Y", "Full-Time", "")</f>
        <v/>
      </c>
      <c r="KA9" s="311" t="str">
        <f>IF(JZ4="Y", "Part-Time", "")</f>
        <v/>
      </c>
      <c r="KB9" s="311" t="str">
        <f>IF(KB4="Y", "Full-Time", "")</f>
        <v/>
      </c>
      <c r="KC9" s="311" t="str">
        <f>IF(KB4="Y", "Part-Time", "")</f>
        <v/>
      </c>
      <c r="KD9" s="311" t="str">
        <f>IF(KD4="Y", "Full-Time", "")</f>
        <v/>
      </c>
      <c r="KE9" s="311" t="str">
        <f>IF(KD4="Y", "Part-Time", "")</f>
        <v/>
      </c>
      <c r="KF9" s="311" t="str">
        <f>IF(KF4="Y", "Full-Time", "")</f>
        <v/>
      </c>
      <c r="KG9" s="311" t="str">
        <f>IF(KF4="Y", "Part-Time", "")</f>
        <v/>
      </c>
      <c r="KH9" s="311" t="str">
        <f>IF(KH4="Y", "Full-Time", "")</f>
        <v/>
      </c>
      <c r="KI9" s="311" t="str">
        <f>IF(KH4="Y", "Part-Time", "")</f>
        <v/>
      </c>
      <c r="KJ9" s="311" t="str">
        <f>IF(KJ4="Y", "Full-Time", "")</f>
        <v/>
      </c>
      <c r="KK9" s="311" t="str">
        <f>IF(KJ4="Y", "Part-Time", "")</f>
        <v/>
      </c>
      <c r="KL9" s="311" t="str">
        <f>IF(KL4="Y", "Full-Time", "")</f>
        <v/>
      </c>
      <c r="KM9" s="311" t="str">
        <f>IF(KL4="Y", "Part-Time", "")</f>
        <v/>
      </c>
      <c r="KN9" s="311" t="str">
        <f>IF(KN4="Y", "Full-Time", "")</f>
        <v/>
      </c>
      <c r="KO9" s="311" t="str">
        <f>IF(KN4="Y", "Part-Time", "")</f>
        <v/>
      </c>
      <c r="KP9" s="311" t="str">
        <f>IF(KP4="Y", "Full-Time", "")</f>
        <v/>
      </c>
      <c r="KQ9" s="311" t="str">
        <f>IF(KP4="Y", "Part-Time", "")</f>
        <v/>
      </c>
      <c r="KR9" s="311" t="str">
        <f>IF(KR4="Y", "Full-Time", "")</f>
        <v/>
      </c>
      <c r="KS9" s="311" t="str">
        <f>IF(KR4="Y", "Part-Time", "")</f>
        <v/>
      </c>
      <c r="KT9" s="311" t="str">
        <f>IF(KT4="Y", "Full-Time", "")</f>
        <v/>
      </c>
      <c r="KU9" s="311" t="str">
        <f>IF(KT4="Y", "Part-Time", "")</f>
        <v/>
      </c>
      <c r="KV9" s="311" t="str">
        <f>IF(KV4="Y", "Full-Time", "")</f>
        <v/>
      </c>
      <c r="KW9" s="311" t="str">
        <f>IF(KV4="Y", "Part-Time", "")</f>
        <v/>
      </c>
      <c r="KX9" s="311" t="str">
        <f>IF(KX4="Y", "Full-Time", "")</f>
        <v/>
      </c>
      <c r="KY9" s="311" t="str">
        <f>IF(KX4="Y", "Part-Time", "")</f>
        <v/>
      </c>
      <c r="KZ9" s="311" t="str">
        <f>IF(KZ4="Y", "Full-Time", "")</f>
        <v/>
      </c>
      <c r="LA9" s="311" t="str">
        <f>IF(KZ4="Y", "Part-Time", "")</f>
        <v/>
      </c>
      <c r="LB9" s="311" t="str">
        <f>IF(LB4="Y", "Full-Time", "")</f>
        <v/>
      </c>
      <c r="LC9" s="311" t="str">
        <f>IF(LB4="Y", "Part-Time", "")</f>
        <v/>
      </c>
      <c r="LD9" s="311" t="str">
        <f>IF(LD4="Y", "Full-Time", "")</f>
        <v/>
      </c>
      <c r="LE9" s="311" t="str">
        <f>IF(LD4="Y", "Part-Time", "")</f>
        <v/>
      </c>
      <c r="LF9" s="311" t="str">
        <f>IF(LF4="Y", "Full-Time", "")</f>
        <v/>
      </c>
      <c r="LG9" s="311" t="str">
        <f>IF(LF4="Y", "Part-Time", "")</f>
        <v/>
      </c>
      <c r="LH9" s="311" t="str">
        <f>IF(LH4="Y", "Full-Time", "")</f>
        <v/>
      </c>
      <c r="LI9" s="311" t="str">
        <f>IF(LH4="Y", "Part-Time", "")</f>
        <v/>
      </c>
      <c r="LJ9" s="311" t="str">
        <f>IF(LJ4="Y", "Full-Time", "")</f>
        <v/>
      </c>
      <c r="LK9" s="311" t="str">
        <f>IF(LJ4="Y", "Part-Time", "")</f>
        <v/>
      </c>
      <c r="LL9" s="311" t="str">
        <f>IF(LL4="Y", "Full-Time", "")</f>
        <v/>
      </c>
      <c r="LM9" s="311" t="str">
        <f>IF(LL4="Y", "Part-Time", "")</f>
        <v/>
      </c>
      <c r="LN9" s="311" t="str">
        <f>IF(LN4="Y", "Full-Time", "")</f>
        <v/>
      </c>
      <c r="LO9" s="311" t="str">
        <f>IF(LN4="Y", "Part-Time", "")</f>
        <v/>
      </c>
      <c r="LP9" s="311" t="str">
        <f>IF(LP4="Y", "Full-Time", "")</f>
        <v/>
      </c>
      <c r="LQ9" s="311" t="str">
        <f>IF(LP4="Y", "Part-Time", "")</f>
        <v/>
      </c>
      <c r="LR9" s="311" t="str">
        <f>IF(LR4="Y", "Full-Time", "")</f>
        <v/>
      </c>
      <c r="LS9" s="311" t="str">
        <f>IF(LR4="Y", "Part-Time", "")</f>
        <v/>
      </c>
      <c r="LT9" s="311" t="str">
        <f>IF(LT4="Y", "Full-Time", "")</f>
        <v/>
      </c>
      <c r="LU9" s="311" t="str">
        <f>IF(LT4="Y", "Part-Time", "")</f>
        <v/>
      </c>
      <c r="LV9" s="311" t="str">
        <f>IF(LV4="Y", "Full-Time", "")</f>
        <v/>
      </c>
      <c r="LW9" s="311" t="str">
        <f>IF(LV4="Y", "Part-Time", "")</f>
        <v/>
      </c>
      <c r="LX9" s="311" t="str">
        <f>IF(LX4="Y", "Full-Time", "")</f>
        <v/>
      </c>
      <c r="LY9" s="311" t="str">
        <f>IF(LX4="Y", "Part-Time", "")</f>
        <v/>
      </c>
      <c r="LZ9" s="311" t="str">
        <f>IF(LZ4="Y", "Full-Time", "")</f>
        <v/>
      </c>
      <c r="MA9" s="311" t="str">
        <f>IF(LZ4="Y", "Part-Time", "")</f>
        <v/>
      </c>
      <c r="MB9" s="311" t="str">
        <f>IF(MB4="Y", "Full-Time", "")</f>
        <v/>
      </c>
      <c r="MC9" s="311" t="str">
        <f>IF(MB4="Y", "Part-Time", "")</f>
        <v/>
      </c>
      <c r="MD9" s="311" t="str">
        <f>IF(MD4="Y", "Full-Time", "")</f>
        <v/>
      </c>
      <c r="ME9" s="311" t="str">
        <f>IF(MD4="Y", "Part-Time", "")</f>
        <v/>
      </c>
      <c r="MF9" s="311" t="str">
        <f>IF(MF4="Y", "Full-Time", "")</f>
        <v/>
      </c>
      <c r="MG9" s="311" t="str">
        <f>IF(MF4="Y", "Part-Time", "")</f>
        <v/>
      </c>
      <c r="MH9" s="311" t="str">
        <f>IF(MH4="Y", "Full-Time", "")</f>
        <v/>
      </c>
      <c r="MI9" s="311" t="str">
        <f>IF(MH4="Y", "Part-Time", "")</f>
        <v/>
      </c>
      <c r="MJ9" s="311" t="str">
        <f>IF(MJ4="Y", "Full-Time", "")</f>
        <v/>
      </c>
      <c r="MK9" s="311" t="str">
        <f>IF(MJ4="Y", "Part-Time", "")</f>
        <v/>
      </c>
      <c r="ML9" s="311" t="str">
        <f>IF(ML4="Y", "Full-Time", "")</f>
        <v/>
      </c>
      <c r="MM9" s="311" t="str">
        <f>IF(ML4="Y", "Part-Time", "")</f>
        <v/>
      </c>
      <c r="MN9" s="311" t="str">
        <f>IF(MN4="Y", "Full-Time", "")</f>
        <v/>
      </c>
      <c r="MO9" s="311" t="str">
        <f>IF(MN4="Y", "Part-Time", "")</f>
        <v/>
      </c>
      <c r="MP9" s="311" t="str">
        <f>IF(MP4="Y", "Full-Time", "")</f>
        <v/>
      </c>
      <c r="MQ9" s="311" t="str">
        <f>IF(MP4="Y", "Part-Time", "")</f>
        <v/>
      </c>
      <c r="MR9" s="311" t="str">
        <f>IF(MR4="Y", "Full-Time", "")</f>
        <v/>
      </c>
      <c r="MS9" s="311" t="str">
        <f>IF(MR4="Y", "Part-Time", "")</f>
        <v/>
      </c>
      <c r="MT9" s="311" t="str">
        <f>IF(MT4="Y", "Full-Time", "")</f>
        <v/>
      </c>
      <c r="MU9" s="311" t="str">
        <f>IF(MT4="Y", "Part-Time", "")</f>
        <v/>
      </c>
      <c r="MV9" s="311" t="str">
        <f>IF(MV4="Y", "Full-Time", "")</f>
        <v/>
      </c>
      <c r="MW9" s="311" t="str">
        <f>IF(MV4="Y", "Part-Time", "")</f>
        <v/>
      </c>
      <c r="MX9" s="311" t="str">
        <f>IF(MX4="Y", "Full-Time", "")</f>
        <v/>
      </c>
      <c r="MY9" s="311" t="str">
        <f>IF(MX4="Y", "Part-Time", "")</f>
        <v/>
      </c>
      <c r="MZ9" s="311" t="str">
        <f>IF(MZ4="Y", "Full-Time", "")</f>
        <v/>
      </c>
      <c r="NA9" s="311" t="str">
        <f>IF(MZ4="Y", "Part-Time", "")</f>
        <v/>
      </c>
      <c r="NB9" s="311" t="str">
        <f>IF(NB4="Y", "Full-Time", "")</f>
        <v/>
      </c>
      <c r="NC9" s="311" t="str">
        <f>IF(NB4="Y", "Part-Time", "")</f>
        <v/>
      </c>
      <c r="ND9" s="311" t="str">
        <f>IF(ND4="Y", "Full-Time", "")</f>
        <v/>
      </c>
      <c r="NE9" s="311" t="str">
        <f>IF(ND4="Y", "Part-Time", "")</f>
        <v/>
      </c>
      <c r="NF9" s="311" t="str">
        <f>IF(NF4="Y", "Full-Time", "")</f>
        <v/>
      </c>
      <c r="NG9" s="311" t="str">
        <f>IF(NF4="Y", "Part-Time", "")</f>
        <v/>
      </c>
      <c r="NH9" s="311" t="str">
        <f>IF(NH4="Y", "Full-Time", "")</f>
        <v/>
      </c>
      <c r="NI9" s="311" t="str">
        <f>IF(NH4="Y", "Part-Time", "")</f>
        <v/>
      </c>
      <c r="NJ9" s="311" t="str">
        <f>IF(NJ4="Y", "Full-Time", "")</f>
        <v/>
      </c>
      <c r="NK9" s="311" t="str">
        <f>IF(NJ4="Y", "Part-Time", "")</f>
        <v/>
      </c>
      <c r="NL9" s="311" t="str">
        <f>IF(NL4="Y", "Full-Time", "")</f>
        <v/>
      </c>
      <c r="NM9" s="311" t="str">
        <f>IF(NL4="Y", "Part-Time", "")</f>
        <v/>
      </c>
      <c r="NN9" s="311" t="str">
        <f>IF(NN4="Y", "Full-Time", "")</f>
        <v/>
      </c>
      <c r="NO9" s="311" t="str">
        <f>IF(NN4="Y", "Part-Time", "")</f>
        <v/>
      </c>
      <c r="NP9" s="311" t="str">
        <f>IF(NP4="Y", "Full-Time", "")</f>
        <v/>
      </c>
      <c r="NQ9" s="311" t="str">
        <f>IF(NP4="Y", "Part-Time", "")</f>
        <v/>
      </c>
      <c r="NR9" s="311" t="str">
        <f>IF(NR4="Y", "Full-Time", "")</f>
        <v/>
      </c>
      <c r="NS9" s="311" t="str">
        <f>IF(NR4="Y", "Part-Time", "")</f>
        <v/>
      </c>
      <c r="NT9" s="311" t="str">
        <f>IF(NT4="Y", "Full-Time", "")</f>
        <v/>
      </c>
      <c r="NU9" s="311" t="str">
        <f>IF(NT4="Y", "Part-Time", "")</f>
        <v/>
      </c>
      <c r="NV9" s="311" t="str">
        <f>IF(NV4="Y", "Full-Time", "")</f>
        <v/>
      </c>
      <c r="NW9" s="311" t="str">
        <f>IF(NV4="Y", "Part-Time", "")</f>
        <v/>
      </c>
      <c r="NX9" s="311" t="str">
        <f>IF(NX4="Y", "Full-Time", "")</f>
        <v/>
      </c>
      <c r="NY9" s="311" t="str">
        <f>IF(NX4="Y", "Part-Time", "")</f>
        <v/>
      </c>
      <c r="NZ9" s="311" t="str">
        <f>IF(NZ4="Y", "Full-Time", "")</f>
        <v/>
      </c>
      <c r="OA9" s="311" t="str">
        <f>IF(NZ4="Y", "Part-Time", "")</f>
        <v/>
      </c>
      <c r="OB9" s="311" t="str">
        <f>IF(OB4="Y", "Full-Time", "")</f>
        <v/>
      </c>
      <c r="OC9" s="311" t="str">
        <f>IF(OB4="Y", "Part-Time", "")</f>
        <v/>
      </c>
      <c r="OD9" s="311" t="str">
        <f>IF(OD4="Y", "Full-Time", "")</f>
        <v/>
      </c>
      <c r="OE9" s="311" t="str">
        <f>IF(OD4="Y", "Part-Time", "")</f>
        <v/>
      </c>
      <c r="OF9" s="311" t="str">
        <f>IF(OF4="Y", "Full-Time", "")</f>
        <v/>
      </c>
      <c r="OG9" s="311" t="str">
        <f>IF(OF4="Y", "Part-Time", "")</f>
        <v/>
      </c>
      <c r="OH9" s="311" t="str">
        <f>IF(OH4="Y", "Full-Time", "")</f>
        <v/>
      </c>
      <c r="OI9" s="311" t="str">
        <f>IF(OH4="Y", "Part-Time", "")</f>
        <v/>
      </c>
      <c r="OJ9" s="311" t="str">
        <f>IF(OJ4="Y", "Full-Time", "")</f>
        <v/>
      </c>
      <c r="OK9" s="311" t="str">
        <f>IF(OJ4="Y", "Part-Time", "")</f>
        <v/>
      </c>
      <c r="OL9" s="311" t="str">
        <f>IF(OL4="Y", "Full-Time", "")</f>
        <v/>
      </c>
      <c r="OM9" s="311" t="str">
        <f>IF(OL4="Y", "Part-Time", "")</f>
        <v/>
      </c>
      <c r="ON9" s="311" t="str">
        <f>IF(ON4="Y", "Full-Time", "")</f>
        <v/>
      </c>
      <c r="OO9" s="311" t="str">
        <f>IF(ON4="Y", "Part-Time", "")</f>
        <v/>
      </c>
      <c r="OP9" s="311" t="str">
        <f>IF(OP4="Y", "Full-Time", "")</f>
        <v/>
      </c>
      <c r="OQ9" s="311" t="str">
        <f>IF(OP4="Y", "Part-Time", "")</f>
        <v/>
      </c>
      <c r="OR9" s="311" t="str">
        <f>IF(OR4="Y", "Full-Time", "")</f>
        <v/>
      </c>
      <c r="OS9" s="311" t="str">
        <f>IF(OR4="Y", "Part-Time", "")</f>
        <v/>
      </c>
      <c r="OT9" s="311" t="str">
        <f>IF(OT4="Y", "Full-Time", "")</f>
        <v/>
      </c>
      <c r="OU9" s="311" t="str">
        <f>IF(OT4="Y", "Part-Time", "")</f>
        <v/>
      </c>
      <c r="OV9" s="311" t="str">
        <f>IF(OV4="Y", "Full-Time", "")</f>
        <v/>
      </c>
      <c r="OW9" s="311" t="str">
        <f>IF(OV4="Y", "Part-Time", "")</f>
        <v/>
      </c>
      <c r="OX9" s="311" t="str">
        <f>IF(OX4="Y", "Full-Time", "")</f>
        <v/>
      </c>
      <c r="OY9" s="311" t="str">
        <f>IF(OX4="Y", "Part-Time", "")</f>
        <v/>
      </c>
      <c r="OZ9" s="311" t="str">
        <f>IF(OZ4="Y", "Full-Time", "")</f>
        <v/>
      </c>
      <c r="PA9" s="311" t="str">
        <f>IF(OZ4="Y", "Part-Time", "")</f>
        <v/>
      </c>
      <c r="PB9" s="311" t="str">
        <f>IF(PB4="Y", "Full-Time", "")</f>
        <v/>
      </c>
      <c r="PC9" s="311" t="str">
        <f>IF(PB4="Y", "Part-Time", "")</f>
        <v/>
      </c>
      <c r="PD9" s="311" t="str">
        <f>IF(PD4="Y", "Full-Time", "")</f>
        <v/>
      </c>
      <c r="PE9" s="311" t="str">
        <f>IF(PD4="Y", "Part-Time", "")</f>
        <v/>
      </c>
      <c r="PF9" s="311" t="str">
        <f>IF(PF4="Y", "Full-Time", "")</f>
        <v/>
      </c>
      <c r="PG9" s="311" t="str">
        <f>IF(PF4="Y", "Part-Time", "")</f>
        <v/>
      </c>
      <c r="PH9" s="311" t="str">
        <f>IF(PH4="Y", "Full-Time", "")</f>
        <v/>
      </c>
      <c r="PI9" s="311" t="str">
        <f>IF(PH4="Y", "Part-Time", "")</f>
        <v/>
      </c>
      <c r="PJ9" s="311" t="str">
        <f>IF(PJ4="Y", "Full-Time", "")</f>
        <v/>
      </c>
      <c r="PK9" s="311" t="str">
        <f>IF(PJ4="Y", "Part-Time", "")</f>
        <v/>
      </c>
      <c r="PL9" s="311" t="str">
        <f>IF(PL4="Y", "Full-Time", "")</f>
        <v/>
      </c>
      <c r="PM9" s="311" t="str">
        <f>IF(PL4="Y", "Part-Time", "")</f>
        <v/>
      </c>
      <c r="PN9" s="311" t="str">
        <f>IF(PN4="Y", "Full-Time", "")</f>
        <v/>
      </c>
      <c r="PO9" s="311" t="str">
        <f>IF(PN4="Y", "Part-Time", "")</f>
        <v/>
      </c>
      <c r="PP9" s="311" t="str">
        <f>IF(PP4="Y", "Full-Time", "")</f>
        <v/>
      </c>
      <c r="PQ9" s="311" t="str">
        <f>IF(PP4="Y", "Part-Time", "")</f>
        <v/>
      </c>
      <c r="PR9" s="311" t="str">
        <f>IF(PR4="Y", "Full-Time", "")</f>
        <v/>
      </c>
      <c r="PS9" s="311" t="str">
        <f>IF(PR4="Y", "Part-Time", "")</f>
        <v/>
      </c>
      <c r="PT9" s="311" t="str">
        <f>IF(PT4="Y", "Full-Time", "")</f>
        <v/>
      </c>
      <c r="PU9" s="311" t="str">
        <f>IF(PT4="Y", "Part-Time", "")</f>
        <v/>
      </c>
      <c r="PV9" s="311" t="str">
        <f>IF(PV4="Y", "Full-Time", "")</f>
        <v/>
      </c>
      <c r="PW9" s="311" t="str">
        <f>IF(PV4="Y", "Part-Time", "")</f>
        <v/>
      </c>
      <c r="PX9" s="311" t="str">
        <f>IF(PX4="Y", "Full-Time", "")</f>
        <v/>
      </c>
      <c r="PY9" s="311" t="str">
        <f>IF(PX4="Y", "Part-Time", "")</f>
        <v/>
      </c>
      <c r="PZ9" s="311" t="str">
        <f>IF(PZ4="Y", "Full-Time", "")</f>
        <v/>
      </c>
      <c r="QA9" s="311" t="str">
        <f>IF(PZ4="Y", "Part-Time", "")</f>
        <v/>
      </c>
      <c r="QB9" s="311" t="str">
        <f>IF(QB4="Y", "Full-Time", "")</f>
        <v/>
      </c>
      <c r="QC9" s="311" t="str">
        <f>IF(QB4="Y", "Part-Time", "")</f>
        <v/>
      </c>
      <c r="QD9" s="311" t="str">
        <f>IF(QD4="Y", "Full-Time", "")</f>
        <v/>
      </c>
      <c r="QE9" s="311" t="str">
        <f>IF(QD4="Y", "Part-Time", "")</f>
        <v/>
      </c>
      <c r="QF9" s="311" t="str">
        <f>IF(QF4="Y", "Full-Time", "")</f>
        <v/>
      </c>
      <c r="QG9" s="311" t="str">
        <f>IF(QF4="Y", "Part-Time", "")</f>
        <v/>
      </c>
      <c r="QH9" s="311" t="str">
        <f>IF(QH4="Y", "Full-Time", "")</f>
        <v/>
      </c>
      <c r="QI9" s="311" t="str">
        <f>IF(QH4="Y", "Part-Time", "")</f>
        <v/>
      </c>
      <c r="QJ9" s="311" t="str">
        <f>IF(QJ4="Y", "Full-Time", "")</f>
        <v/>
      </c>
      <c r="QK9" s="311" t="str">
        <f>IF(QJ4="Y", "Part-Time", "")</f>
        <v/>
      </c>
      <c r="QL9" s="311" t="str">
        <f>IF(QL4="Y", "Full-Time", "")</f>
        <v/>
      </c>
      <c r="QM9" s="311" t="str">
        <f>IF(QL4="Y", "Part-Time", "")</f>
        <v/>
      </c>
      <c r="QN9" s="311" t="str">
        <f>IF(QN4="Y", "Full-Time", "")</f>
        <v/>
      </c>
      <c r="QO9" s="311" t="str">
        <f>IF(QN4="Y", "Part-Time", "")</f>
        <v/>
      </c>
      <c r="QP9" s="311" t="str">
        <f>IF(QP4="Y", "Full-Time", "")</f>
        <v/>
      </c>
      <c r="QQ9" s="311" t="str">
        <f>IF(QP4="Y", "Part-Time", "")</f>
        <v/>
      </c>
      <c r="QR9" s="311" t="str">
        <f>IF(QR4="Y", "Full-Time", "")</f>
        <v/>
      </c>
      <c r="QS9" s="311" t="str">
        <f>IF(QR4="Y", "Part-Time", "")</f>
        <v/>
      </c>
      <c r="QT9" s="311" t="str">
        <f>IF(QT4="Y", "Full-Time", "")</f>
        <v/>
      </c>
      <c r="QU9" s="311" t="str">
        <f>IF(QT4="Y", "Part-Time", "")</f>
        <v/>
      </c>
      <c r="QV9" s="311" t="str">
        <f>IF(QV4="Y", "Full-Time", "")</f>
        <v/>
      </c>
      <c r="QW9" s="311" t="str">
        <f>IF(QV4="Y", "Part-Time", "")</f>
        <v/>
      </c>
      <c r="QX9" s="311" t="str">
        <f>IF(QX4="Y", "Full-Time", "")</f>
        <v/>
      </c>
      <c r="QY9" s="311" t="str">
        <f>IF(QX4="Y", "Part-Time", "")</f>
        <v/>
      </c>
      <c r="QZ9" s="311" t="str">
        <f>IF(QZ4="Y", "Full-Time", "")</f>
        <v/>
      </c>
      <c r="RA9" s="311" t="str">
        <f>IF(QZ4="Y", "Part-Time", "")</f>
        <v/>
      </c>
      <c r="RB9" s="311" t="str">
        <f>IF(RB4="Y", "Full-Time", "")</f>
        <v/>
      </c>
      <c r="RC9" s="311" t="str">
        <f>IF(RB4="Y", "Part-Time", "")</f>
        <v/>
      </c>
      <c r="RD9" s="311" t="str">
        <f>IF(RD4="Y", "Full-Time", "")</f>
        <v/>
      </c>
      <c r="RE9" s="311" t="str">
        <f>IF(RD4="Y", "Part-Time", "")</f>
        <v/>
      </c>
      <c r="RF9" s="311" t="str">
        <f>IF(RF4="Y", "Full-Time", "")</f>
        <v/>
      </c>
      <c r="RG9" s="311" t="str">
        <f>IF(RF4="Y", "Part-Time", "")</f>
        <v/>
      </c>
      <c r="RH9" s="311" t="str">
        <f>IF(RH4="Y", "Full-Time", "")</f>
        <v/>
      </c>
      <c r="RI9" s="311" t="str">
        <f>IF(RH4="Y", "Part-Time", "")</f>
        <v/>
      </c>
      <c r="RJ9" s="311" t="str">
        <f>IF(RJ4="Y", "Full-Time", "")</f>
        <v/>
      </c>
      <c r="RK9" s="311" t="str">
        <f>IF(RJ4="Y", "Part-Time", "")</f>
        <v/>
      </c>
      <c r="RL9" s="311" t="str">
        <f>IF(RL4="Y", "Full-Time", "")</f>
        <v/>
      </c>
      <c r="RM9" s="311" t="str">
        <f>IF(RL4="Y", "Part-Time", "")</f>
        <v/>
      </c>
      <c r="RN9" s="311" t="str">
        <f>IF(RN4="Y", "Full-Time", "")</f>
        <v/>
      </c>
      <c r="RO9" s="311" t="str">
        <f>IF(RN4="Y", "Part-Time", "")</f>
        <v/>
      </c>
      <c r="RP9" s="311" t="str">
        <f>IF(RP4="Y", "Full-Time", "")</f>
        <v/>
      </c>
      <c r="RQ9" s="311" t="str">
        <f>IF(RP4="Y", "Part-Time", "")</f>
        <v/>
      </c>
      <c r="RR9" s="311" t="str">
        <f>IF(RR4="Y", "Full-Time", "")</f>
        <v/>
      </c>
      <c r="RS9" s="311" t="str">
        <f>IF(RR4="Y", "Part-Time", "")</f>
        <v/>
      </c>
      <c r="RT9" s="311" t="str">
        <f>IF(RT4="Y", "Full-Time", "")</f>
        <v/>
      </c>
      <c r="RU9" s="311" t="str">
        <f>IF(RT4="Y", "Part-Time", "")</f>
        <v/>
      </c>
      <c r="RV9" s="311" t="str">
        <f>IF(RV4="Y", "Full-Time", "")</f>
        <v/>
      </c>
      <c r="RW9" s="311" t="str">
        <f>IF(RV4="Y", "Part-Time", "")</f>
        <v/>
      </c>
      <c r="RX9" s="311" t="str">
        <f>IF(RX4="Y", "Full-Time", "")</f>
        <v/>
      </c>
      <c r="RY9" s="311" t="str">
        <f>IF(RX4="Y", "Part-Time", "")</f>
        <v/>
      </c>
      <c r="RZ9" s="311" t="str">
        <f>IF(RZ4="Y", "Full-Time", "")</f>
        <v/>
      </c>
      <c r="SA9" s="311" t="str">
        <f>IF(RZ4="Y", "Part-Time", "")</f>
        <v/>
      </c>
      <c r="SB9" s="311" t="str">
        <f>IF(SB4="Y", "Full-Time", "")</f>
        <v/>
      </c>
      <c r="SC9" s="311" t="str">
        <f>IF(SB4="Y", "Part-Time", "")</f>
        <v/>
      </c>
      <c r="SD9" s="311" t="str">
        <f>IF(SD4="Y", "Full-Time", "")</f>
        <v/>
      </c>
      <c r="SE9" s="311" t="str">
        <f>IF(SD4="Y", "Part-Time", "")</f>
        <v/>
      </c>
      <c r="SF9" s="311" t="str">
        <f>IF(SF4="Y", "Full-Time", "")</f>
        <v/>
      </c>
      <c r="SG9" s="311" t="str">
        <f>IF(SF4="Y", "Part-Time", "")</f>
        <v/>
      </c>
      <c r="SH9" s="311" t="str">
        <f>IF(SH4="Y", "Full-Time", "")</f>
        <v/>
      </c>
      <c r="SI9" s="311" t="str">
        <f>IF(SH4="Y", "Part-Time", "")</f>
        <v/>
      </c>
      <c r="SJ9" s="311" t="str">
        <f>IF(SJ4="Y", "Full-Time", "")</f>
        <v/>
      </c>
      <c r="SK9" s="311" t="str">
        <f>IF(SJ4="Y", "Part-Time", "")</f>
        <v/>
      </c>
      <c r="SL9" s="311" t="str">
        <f>IF(SL4="Y", "Full-Time", "")</f>
        <v/>
      </c>
      <c r="SM9" s="311" t="str">
        <f>IF(SL4="Y", "Part-Time", "")</f>
        <v/>
      </c>
      <c r="SN9" s="311" t="str">
        <f>IF(SN4="Y", "Full-Time", "")</f>
        <v/>
      </c>
      <c r="SO9" s="311" t="str">
        <f>IF(SN4="Y", "Part-Time", "")</f>
        <v/>
      </c>
      <c r="SP9" s="311" t="str">
        <f>IF(SP4="Y", "Full-Time", "")</f>
        <v/>
      </c>
      <c r="SQ9" s="311" t="str">
        <f>IF(SP4="Y", "Part-Time", "")</f>
        <v/>
      </c>
      <c r="SR9" s="311" t="str">
        <f>IF(SR4="Y", "Full-Time", "")</f>
        <v/>
      </c>
      <c r="SS9" s="311" t="str">
        <f>IF(SR4="Y", "Part-Time", "")</f>
        <v/>
      </c>
    </row>
    <row r="10" spans="1:524" s="656" customFormat="1" x14ac:dyDescent="0.25">
      <c r="A10" s="141">
        <v>1</v>
      </c>
      <c r="B10" s="347" t="s">
        <v>524</v>
      </c>
      <c r="C10" s="246">
        <v>38.25</v>
      </c>
      <c r="D10" s="247">
        <v>45</v>
      </c>
      <c r="E10" s="246">
        <v>31.8</v>
      </c>
      <c r="F10" s="247">
        <v>40</v>
      </c>
      <c r="G10" s="246">
        <v>30</v>
      </c>
      <c r="H10" s="247">
        <v>38</v>
      </c>
      <c r="I10" s="246">
        <v>26</v>
      </c>
      <c r="J10" s="247">
        <v>34</v>
      </c>
      <c r="K10" s="248">
        <v>18</v>
      </c>
      <c r="L10" s="249">
        <v>30</v>
      </c>
      <c r="M10" s="650"/>
      <c r="N10" s="651"/>
      <c r="O10" s="650"/>
      <c r="P10" s="651"/>
      <c r="Q10" s="650"/>
      <c r="R10" s="651"/>
      <c r="S10" s="650"/>
      <c r="T10" s="651"/>
      <c r="U10" s="652"/>
      <c r="V10" s="653"/>
      <c r="W10" s="654"/>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c r="AT10" s="655"/>
      <c r="AU10" s="655"/>
      <c r="AV10" s="655"/>
      <c r="AW10" s="655"/>
      <c r="AX10" s="655"/>
      <c r="AY10" s="655"/>
      <c r="AZ10" s="655"/>
      <c r="BA10" s="655"/>
      <c r="BB10" s="655"/>
      <c r="BC10" s="655"/>
      <c r="BD10" s="655"/>
      <c r="BE10" s="655"/>
      <c r="BF10" s="655"/>
      <c r="BG10" s="655"/>
      <c r="BH10" s="655"/>
      <c r="BI10" s="655"/>
      <c r="BJ10" s="655"/>
      <c r="BK10" s="655"/>
      <c r="BL10" s="655"/>
      <c r="BM10" s="655"/>
      <c r="BN10" s="655"/>
      <c r="BO10" s="655"/>
      <c r="BP10" s="655"/>
      <c r="BQ10" s="655"/>
      <c r="BR10" s="655"/>
      <c r="BS10" s="655"/>
      <c r="BT10" s="655"/>
      <c r="BU10" s="655"/>
      <c r="BV10" s="655"/>
      <c r="BW10" s="655"/>
      <c r="BX10" s="655"/>
      <c r="BY10" s="655"/>
      <c r="BZ10" s="655"/>
      <c r="CA10" s="655"/>
      <c r="CB10" s="655"/>
      <c r="CC10" s="655"/>
      <c r="CD10" s="655"/>
      <c r="CE10" s="655"/>
      <c r="CF10" s="655"/>
      <c r="CG10" s="655"/>
      <c r="CH10" s="655"/>
      <c r="CI10" s="655"/>
      <c r="CJ10" s="655"/>
      <c r="CK10" s="655"/>
      <c r="CL10" s="655"/>
      <c r="CM10" s="655"/>
      <c r="CN10" s="655"/>
      <c r="CO10" s="655"/>
      <c r="CP10" s="655"/>
      <c r="CQ10" s="655"/>
      <c r="CR10" s="655"/>
      <c r="CS10" s="655"/>
      <c r="CT10" s="655"/>
      <c r="CU10" s="655"/>
      <c r="CV10" s="655"/>
      <c r="CW10" s="655"/>
      <c r="CX10" s="655"/>
      <c r="CY10" s="655"/>
      <c r="CZ10" s="655"/>
      <c r="DA10" s="655"/>
      <c r="DB10" s="655"/>
      <c r="DC10" s="655"/>
      <c r="DD10" s="655"/>
      <c r="DE10" s="655"/>
      <c r="DF10" s="655"/>
      <c r="DG10" s="655"/>
      <c r="DH10" s="655"/>
      <c r="DI10" s="655"/>
      <c r="DJ10" s="655"/>
      <c r="DK10" s="655"/>
      <c r="DL10" s="655"/>
      <c r="DM10" s="655"/>
      <c r="DN10" s="655"/>
      <c r="DO10" s="655"/>
      <c r="DP10" s="655"/>
      <c r="DQ10" s="655"/>
      <c r="DR10" s="655"/>
      <c r="DS10" s="655"/>
      <c r="DT10" s="655"/>
      <c r="DU10" s="655"/>
      <c r="DV10" s="655"/>
      <c r="DW10" s="655"/>
      <c r="DX10" s="655"/>
      <c r="DY10" s="655"/>
      <c r="DZ10" s="655"/>
      <c r="EA10" s="655"/>
      <c r="EB10" s="655"/>
      <c r="EC10" s="655"/>
      <c r="ED10" s="655"/>
      <c r="EE10" s="655"/>
      <c r="EF10" s="655"/>
      <c r="EG10" s="655"/>
      <c r="EH10" s="655"/>
      <c r="EI10" s="655"/>
      <c r="EJ10" s="655"/>
      <c r="EK10" s="655"/>
      <c r="EL10" s="655"/>
      <c r="EM10" s="655"/>
      <c r="EN10" s="655"/>
      <c r="EO10" s="655"/>
      <c r="EP10" s="655"/>
      <c r="EQ10" s="655"/>
      <c r="ER10" s="655"/>
      <c r="ES10" s="655"/>
      <c r="ET10" s="655"/>
      <c r="EU10" s="655"/>
      <c r="EV10" s="655"/>
      <c r="EW10" s="655"/>
      <c r="EX10" s="655"/>
      <c r="EY10" s="655"/>
      <c r="EZ10" s="655"/>
      <c r="FA10" s="655"/>
      <c r="FB10" s="655"/>
      <c r="FC10" s="655"/>
      <c r="FD10" s="655"/>
      <c r="FE10" s="655"/>
      <c r="FF10" s="655"/>
      <c r="FG10" s="655"/>
      <c r="FH10" s="655"/>
      <c r="FI10" s="655"/>
      <c r="FJ10" s="655"/>
      <c r="FK10" s="655"/>
      <c r="FL10" s="655"/>
      <c r="FM10" s="655"/>
      <c r="FN10" s="655"/>
      <c r="FO10" s="655"/>
      <c r="FP10" s="655"/>
      <c r="FQ10" s="655"/>
      <c r="FR10" s="655"/>
      <c r="FS10" s="655"/>
      <c r="FT10" s="655"/>
      <c r="FU10" s="655"/>
      <c r="FV10" s="655"/>
      <c r="FW10" s="655"/>
      <c r="FX10" s="655"/>
      <c r="FY10" s="655"/>
      <c r="FZ10" s="655"/>
      <c r="GA10" s="655"/>
      <c r="GB10" s="655"/>
      <c r="GC10" s="655"/>
      <c r="GD10" s="655"/>
      <c r="GE10" s="655"/>
      <c r="GF10" s="655"/>
      <c r="GG10" s="655"/>
      <c r="GH10" s="655"/>
      <c r="GI10" s="655"/>
      <c r="GJ10" s="655"/>
      <c r="GK10" s="655"/>
      <c r="GL10" s="655"/>
      <c r="GM10" s="655"/>
      <c r="GN10" s="655"/>
      <c r="GO10" s="655"/>
      <c r="GP10" s="655"/>
      <c r="GQ10" s="655"/>
      <c r="GR10" s="655"/>
      <c r="GS10" s="655"/>
      <c r="GT10" s="655"/>
      <c r="GU10" s="655"/>
      <c r="GV10" s="655"/>
      <c r="GW10" s="655"/>
      <c r="GX10" s="655"/>
      <c r="GY10" s="655"/>
      <c r="GZ10" s="655"/>
      <c r="HA10" s="655"/>
      <c r="HB10" s="655"/>
      <c r="HC10" s="655"/>
      <c r="HD10" s="655"/>
      <c r="HE10" s="655"/>
      <c r="HF10" s="655"/>
      <c r="HG10" s="655"/>
      <c r="HH10" s="655"/>
      <c r="HI10" s="655"/>
      <c r="HJ10" s="655"/>
      <c r="HK10" s="655"/>
      <c r="HL10" s="655"/>
      <c r="HM10" s="655"/>
      <c r="HN10" s="655"/>
      <c r="HO10" s="655"/>
      <c r="HP10" s="655"/>
      <c r="HQ10" s="655"/>
      <c r="HR10" s="655"/>
      <c r="HS10" s="655"/>
      <c r="HT10" s="655"/>
      <c r="HU10" s="655"/>
      <c r="HV10" s="655"/>
      <c r="HW10" s="655"/>
      <c r="HX10" s="655"/>
      <c r="HY10" s="655"/>
      <c r="HZ10" s="655"/>
      <c r="IA10" s="655"/>
      <c r="IB10" s="655"/>
      <c r="IC10" s="655"/>
      <c r="ID10" s="655"/>
      <c r="IE10" s="655"/>
      <c r="IF10" s="655"/>
      <c r="IG10" s="655"/>
      <c r="IH10" s="655"/>
      <c r="II10" s="655"/>
      <c r="IJ10" s="655"/>
      <c r="IK10" s="655"/>
      <c r="IL10" s="655"/>
      <c r="IM10" s="655"/>
      <c r="IN10" s="655"/>
      <c r="IO10" s="655"/>
      <c r="IP10" s="655"/>
      <c r="IQ10" s="655"/>
      <c r="IR10" s="655"/>
      <c r="IS10" s="655"/>
      <c r="IT10" s="655"/>
      <c r="IU10" s="655"/>
      <c r="IV10" s="655"/>
      <c r="IW10" s="655"/>
      <c r="IX10" s="655"/>
      <c r="IY10" s="655"/>
      <c r="IZ10" s="655"/>
      <c r="JA10" s="655"/>
      <c r="JB10" s="655"/>
      <c r="JC10" s="655"/>
      <c r="JD10" s="655"/>
      <c r="JE10" s="655"/>
      <c r="JF10" s="655"/>
      <c r="JG10" s="655"/>
      <c r="JH10" s="655"/>
      <c r="JI10" s="655"/>
      <c r="JJ10" s="655"/>
      <c r="JK10" s="655"/>
      <c r="JL10" s="655"/>
      <c r="JM10" s="655"/>
      <c r="JN10" s="655"/>
      <c r="JO10" s="655"/>
      <c r="JP10" s="655"/>
      <c r="JQ10" s="655"/>
      <c r="JR10" s="655"/>
      <c r="JS10" s="655"/>
      <c r="JT10" s="655"/>
      <c r="JU10" s="655"/>
      <c r="JV10" s="655"/>
      <c r="JW10" s="655"/>
      <c r="JX10" s="655"/>
      <c r="JY10" s="655"/>
      <c r="JZ10" s="655"/>
      <c r="KA10" s="655"/>
      <c r="KB10" s="655"/>
      <c r="KC10" s="655"/>
      <c r="KD10" s="655"/>
      <c r="KE10" s="655"/>
      <c r="KF10" s="655"/>
      <c r="KG10" s="655"/>
      <c r="KH10" s="655"/>
      <c r="KI10" s="655"/>
      <c r="KJ10" s="655"/>
      <c r="KK10" s="655"/>
      <c r="KL10" s="655"/>
      <c r="KM10" s="655"/>
      <c r="KN10" s="655"/>
      <c r="KO10" s="655"/>
      <c r="KP10" s="655"/>
      <c r="KQ10" s="655"/>
      <c r="KR10" s="655"/>
      <c r="KS10" s="655"/>
      <c r="KT10" s="655"/>
      <c r="KU10" s="655"/>
      <c r="KV10" s="655"/>
      <c r="KW10" s="655"/>
      <c r="KX10" s="655"/>
      <c r="KY10" s="655"/>
      <c r="KZ10" s="655"/>
      <c r="LA10" s="655"/>
      <c r="LB10" s="655"/>
      <c r="LC10" s="655"/>
      <c r="LD10" s="655"/>
      <c r="LE10" s="655"/>
      <c r="LF10" s="655"/>
      <c r="LG10" s="655"/>
      <c r="LH10" s="655"/>
      <c r="LI10" s="655"/>
      <c r="LJ10" s="655"/>
      <c r="LK10" s="655"/>
      <c r="LL10" s="655"/>
      <c r="LM10" s="655"/>
      <c r="LN10" s="655"/>
      <c r="LO10" s="655"/>
      <c r="LP10" s="655"/>
      <c r="LQ10" s="655"/>
      <c r="LR10" s="655"/>
      <c r="LS10" s="655"/>
      <c r="LT10" s="655"/>
      <c r="LU10" s="655"/>
      <c r="LV10" s="655"/>
      <c r="LW10" s="655"/>
      <c r="LX10" s="655"/>
      <c r="LY10" s="655"/>
      <c r="LZ10" s="655"/>
      <c r="MA10" s="655"/>
      <c r="MB10" s="655"/>
      <c r="MC10" s="655"/>
      <c r="MD10" s="655"/>
      <c r="ME10" s="655"/>
      <c r="MF10" s="655"/>
      <c r="MG10" s="655"/>
      <c r="MH10" s="655"/>
      <c r="MI10" s="655"/>
      <c r="MJ10" s="655"/>
      <c r="MK10" s="655"/>
      <c r="ML10" s="655"/>
      <c r="MM10" s="655"/>
      <c r="MN10" s="655"/>
      <c r="MO10" s="655"/>
      <c r="MP10" s="655"/>
      <c r="MQ10" s="655"/>
      <c r="MR10" s="655"/>
      <c r="MS10" s="655"/>
      <c r="MT10" s="655"/>
      <c r="MU10" s="655"/>
      <c r="MV10" s="655"/>
      <c r="MW10" s="655"/>
      <c r="MX10" s="655"/>
      <c r="MY10" s="655"/>
      <c r="MZ10" s="655"/>
      <c r="NA10" s="655"/>
      <c r="NB10" s="655"/>
      <c r="NC10" s="655"/>
      <c r="ND10" s="655"/>
      <c r="NE10" s="655"/>
      <c r="NF10" s="655"/>
      <c r="NG10" s="655"/>
      <c r="NH10" s="655"/>
      <c r="NI10" s="655"/>
      <c r="NJ10" s="655"/>
      <c r="NK10" s="655"/>
      <c r="NL10" s="655"/>
      <c r="NM10" s="655"/>
      <c r="NN10" s="655"/>
      <c r="NO10" s="655"/>
      <c r="NP10" s="655"/>
      <c r="NQ10" s="655"/>
      <c r="NR10" s="655"/>
      <c r="NS10" s="655"/>
      <c r="NT10" s="655"/>
      <c r="NU10" s="655"/>
      <c r="NV10" s="655"/>
      <c r="NW10" s="655"/>
      <c r="NX10" s="655"/>
      <c r="NY10" s="655"/>
      <c r="NZ10" s="655"/>
      <c r="OA10" s="655"/>
      <c r="OB10" s="655"/>
      <c r="OC10" s="655"/>
      <c r="OD10" s="655"/>
      <c r="OE10" s="655"/>
      <c r="OF10" s="655"/>
      <c r="OG10" s="655"/>
      <c r="OH10" s="655"/>
      <c r="OI10" s="655"/>
      <c r="OJ10" s="655"/>
      <c r="OK10" s="655"/>
      <c r="OL10" s="655"/>
      <c r="OM10" s="655"/>
      <c r="ON10" s="655"/>
      <c r="OO10" s="655"/>
      <c r="OP10" s="655"/>
      <c r="OQ10" s="655"/>
      <c r="OR10" s="655"/>
      <c r="OS10" s="655"/>
      <c r="OT10" s="655"/>
      <c r="OU10" s="655"/>
      <c r="OV10" s="655"/>
      <c r="OW10" s="655"/>
      <c r="OX10" s="655"/>
      <c r="OY10" s="655"/>
      <c r="OZ10" s="655"/>
      <c r="PA10" s="655"/>
      <c r="PB10" s="655"/>
      <c r="PC10" s="655"/>
      <c r="PD10" s="655"/>
      <c r="PE10" s="655"/>
      <c r="PF10" s="655"/>
      <c r="PG10" s="655"/>
      <c r="PH10" s="655"/>
      <c r="PI10" s="655"/>
      <c r="PJ10" s="655"/>
      <c r="PK10" s="655"/>
      <c r="PL10" s="655"/>
      <c r="PM10" s="655"/>
      <c r="PN10" s="655"/>
      <c r="PO10" s="655"/>
      <c r="PP10" s="655"/>
      <c r="PQ10" s="655"/>
      <c r="PR10" s="655"/>
      <c r="PS10" s="655"/>
      <c r="PT10" s="655"/>
      <c r="PU10" s="655"/>
      <c r="PV10" s="655"/>
      <c r="PW10" s="655"/>
      <c r="PX10" s="655"/>
      <c r="PY10" s="655"/>
      <c r="PZ10" s="655"/>
      <c r="QA10" s="655"/>
      <c r="QB10" s="655"/>
      <c r="QC10" s="655"/>
      <c r="QD10" s="655"/>
      <c r="QE10" s="655"/>
      <c r="QF10" s="655"/>
      <c r="QG10" s="655"/>
      <c r="QH10" s="655"/>
      <c r="QI10" s="655"/>
      <c r="QJ10" s="655"/>
      <c r="QK10" s="655"/>
      <c r="QL10" s="655"/>
      <c r="QM10" s="655"/>
      <c r="QN10" s="655"/>
      <c r="QO10" s="655"/>
      <c r="QP10" s="655"/>
      <c r="QQ10" s="655"/>
      <c r="QR10" s="655"/>
      <c r="QS10" s="655"/>
      <c r="QT10" s="655"/>
      <c r="QU10" s="655"/>
      <c r="QV10" s="655"/>
      <c r="QW10" s="655"/>
      <c r="QX10" s="655"/>
      <c r="QY10" s="655"/>
      <c r="QZ10" s="655"/>
      <c r="RA10" s="655"/>
      <c r="RB10" s="655"/>
      <c r="RC10" s="655"/>
      <c r="RD10" s="655"/>
      <c r="RE10" s="655"/>
      <c r="RF10" s="655"/>
      <c r="RG10" s="655"/>
      <c r="RH10" s="655"/>
      <c r="RI10" s="655"/>
      <c r="RJ10" s="655"/>
      <c r="RK10" s="655"/>
      <c r="RL10" s="655"/>
      <c r="RM10" s="655"/>
      <c r="RN10" s="655"/>
      <c r="RO10" s="655"/>
      <c r="RP10" s="655"/>
      <c r="RQ10" s="655"/>
      <c r="RR10" s="655"/>
      <c r="RS10" s="655"/>
      <c r="RT10" s="655"/>
      <c r="RU10" s="655"/>
      <c r="RV10" s="655"/>
      <c r="RW10" s="655"/>
      <c r="RX10" s="655"/>
      <c r="RY10" s="655"/>
      <c r="RZ10" s="655"/>
      <c r="SA10" s="655"/>
      <c r="SB10" s="655"/>
      <c r="SC10" s="655"/>
      <c r="SD10" s="655"/>
      <c r="SE10" s="655"/>
      <c r="SF10" s="655"/>
      <c r="SG10" s="655"/>
      <c r="SH10" s="655"/>
      <c r="SI10" s="655"/>
      <c r="SJ10" s="655"/>
      <c r="SK10" s="655"/>
      <c r="SL10" s="655"/>
      <c r="SM10" s="655"/>
      <c r="SN10" s="655"/>
      <c r="SO10" s="655"/>
      <c r="SP10" s="655"/>
      <c r="SQ10" s="655"/>
      <c r="SR10" s="655"/>
      <c r="SS10" s="655"/>
    </row>
    <row r="11" spans="1:524" x14ac:dyDescent="0.25">
      <c r="A11" s="776" t="s">
        <v>575</v>
      </c>
      <c r="B11" s="778"/>
      <c r="C11" s="338"/>
      <c r="D11" s="339"/>
      <c r="E11" s="339"/>
      <c r="F11" s="339"/>
      <c r="G11" s="339"/>
      <c r="H11" s="339"/>
      <c r="I11" s="339"/>
      <c r="J11" s="339"/>
      <c r="K11" s="339"/>
      <c r="L11" s="340"/>
      <c r="M11" s="335"/>
      <c r="N11" s="336"/>
      <c r="O11" s="336"/>
      <c r="P11" s="336"/>
      <c r="Q11" s="336"/>
      <c r="R11" s="336"/>
      <c r="S11" s="336"/>
      <c r="T11" s="336"/>
      <c r="U11" s="336"/>
      <c r="V11" s="337"/>
      <c r="W11" s="333"/>
      <c r="X11" s="144"/>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333"/>
      <c r="DE11" s="333"/>
      <c r="DF11" s="333"/>
      <c r="DG11" s="333"/>
      <c r="DH11" s="333"/>
      <c r="DI11" s="333"/>
      <c r="DJ11" s="333"/>
      <c r="DK11" s="333"/>
      <c r="DL11" s="333"/>
      <c r="DM11" s="333"/>
      <c r="DN11" s="333"/>
      <c r="DO11" s="333"/>
      <c r="DP11" s="333"/>
      <c r="DQ11" s="333"/>
      <c r="DR11" s="333"/>
      <c r="DS11" s="333"/>
      <c r="DT11" s="333"/>
      <c r="DU11" s="333"/>
      <c r="DV11" s="333"/>
      <c r="DW11" s="333"/>
      <c r="DX11" s="333"/>
      <c r="DY11" s="333"/>
      <c r="DZ11" s="333"/>
      <c r="EA11" s="333"/>
      <c r="EB11" s="333"/>
      <c r="EC11" s="333"/>
      <c r="ED11" s="333"/>
      <c r="EE11" s="333"/>
      <c r="EF11" s="333"/>
      <c r="EG11" s="333"/>
      <c r="EH11" s="333"/>
      <c r="EI11" s="333"/>
      <c r="EJ11" s="333"/>
      <c r="EK11" s="333"/>
      <c r="EL11" s="333"/>
      <c r="EM11" s="333"/>
      <c r="EN11" s="333"/>
      <c r="EO11" s="333"/>
      <c r="EP11" s="333"/>
      <c r="EQ11" s="333"/>
      <c r="ER11" s="333"/>
      <c r="ES11" s="333"/>
      <c r="ET11" s="333"/>
      <c r="EU11" s="333"/>
      <c r="EV11" s="333"/>
      <c r="EW11" s="333"/>
      <c r="EX11" s="333"/>
      <c r="EY11" s="333"/>
      <c r="EZ11" s="333"/>
      <c r="FA11" s="333"/>
      <c r="FB11" s="333"/>
      <c r="FC11" s="333"/>
      <c r="FD11" s="333"/>
      <c r="FE11" s="333"/>
      <c r="FF11" s="333"/>
      <c r="FG11" s="333"/>
      <c r="FH11" s="333"/>
      <c r="FI11" s="333"/>
      <c r="FJ11" s="333"/>
      <c r="FK11" s="333"/>
      <c r="FL11" s="333"/>
      <c r="FM11" s="333"/>
      <c r="FN11" s="333"/>
      <c r="FO11" s="333"/>
      <c r="FP11" s="333"/>
      <c r="FQ11" s="333"/>
      <c r="FR11" s="333"/>
      <c r="FS11" s="333"/>
      <c r="FT11" s="333"/>
      <c r="FU11" s="333"/>
      <c r="FV11" s="333"/>
      <c r="FW11" s="333"/>
      <c r="FX11" s="333"/>
      <c r="FY11" s="333"/>
      <c r="FZ11" s="333"/>
      <c r="GA11" s="333"/>
      <c r="GB11" s="333"/>
      <c r="GC11" s="333"/>
      <c r="GD11" s="333"/>
      <c r="GE11" s="333"/>
      <c r="GF11" s="333"/>
      <c r="GG11" s="333"/>
      <c r="GH11" s="333"/>
      <c r="GI11" s="333"/>
      <c r="GJ11" s="333"/>
      <c r="GK11" s="333"/>
      <c r="GL11" s="333"/>
      <c r="GM11" s="333"/>
      <c r="GN11" s="333"/>
      <c r="GO11" s="333"/>
      <c r="GP11" s="333"/>
      <c r="GQ11" s="333"/>
      <c r="GR11" s="333"/>
      <c r="GS11" s="333"/>
      <c r="GT11" s="333"/>
      <c r="GU11" s="333"/>
      <c r="GV11" s="333"/>
      <c r="GW11" s="333"/>
      <c r="GX11" s="333"/>
      <c r="GY11" s="333"/>
      <c r="GZ11" s="333"/>
      <c r="HA11" s="333"/>
      <c r="HB11" s="333"/>
      <c r="HC11" s="333"/>
      <c r="HD11" s="333"/>
      <c r="HE11" s="333"/>
      <c r="HF11" s="333"/>
      <c r="HG11" s="333"/>
      <c r="HH11" s="333"/>
      <c r="HI11" s="333"/>
      <c r="HJ11" s="333"/>
      <c r="HK11" s="333"/>
      <c r="HL11" s="333"/>
      <c r="HM11" s="333"/>
      <c r="HN11" s="333"/>
      <c r="HO11" s="333"/>
      <c r="HP11" s="333"/>
      <c r="HQ11" s="333"/>
      <c r="HR11" s="333"/>
      <c r="HS11" s="333"/>
      <c r="HT11" s="333"/>
      <c r="HU11" s="333"/>
      <c r="HV11" s="333"/>
      <c r="HW11" s="333"/>
      <c r="HX11" s="333"/>
      <c r="HY11" s="333"/>
      <c r="HZ11" s="333"/>
      <c r="IA11" s="333"/>
      <c r="IB11" s="333"/>
      <c r="IC11" s="333"/>
      <c r="ID11" s="333"/>
      <c r="IE11" s="333"/>
      <c r="IF11" s="333"/>
      <c r="IG11" s="333"/>
      <c r="IH11" s="333"/>
      <c r="II11" s="333"/>
      <c r="IJ11" s="333"/>
      <c r="IK11" s="333"/>
      <c r="IL11" s="333"/>
      <c r="IM11" s="333"/>
      <c r="IN11" s="333"/>
      <c r="IO11" s="333"/>
      <c r="IP11" s="333"/>
      <c r="IQ11" s="333"/>
      <c r="IR11" s="333"/>
      <c r="IS11" s="333"/>
      <c r="IT11" s="333"/>
      <c r="IU11" s="333"/>
      <c r="IV11" s="333"/>
      <c r="IW11" s="333"/>
      <c r="IX11" s="333"/>
      <c r="IY11" s="333"/>
      <c r="IZ11" s="333"/>
      <c r="JA11" s="333"/>
      <c r="JB11" s="333"/>
      <c r="JC11" s="333"/>
      <c r="JD11" s="333"/>
      <c r="JE11" s="333"/>
      <c r="JF11" s="333"/>
      <c r="JG11" s="333"/>
      <c r="JH11" s="333"/>
      <c r="JI11" s="333"/>
      <c r="JJ11" s="333"/>
      <c r="JK11" s="333"/>
      <c r="JL11" s="333"/>
      <c r="JM11" s="333"/>
      <c r="JN11" s="333"/>
      <c r="JO11" s="333"/>
      <c r="JP11" s="333"/>
      <c r="JQ11" s="333"/>
      <c r="JR11" s="333"/>
      <c r="JS11" s="333"/>
      <c r="JT11" s="333"/>
      <c r="JU11" s="333"/>
      <c r="JV11" s="333"/>
      <c r="JW11" s="333"/>
      <c r="JX11" s="333"/>
      <c r="JY11" s="333"/>
      <c r="JZ11" s="333"/>
      <c r="KA11" s="333"/>
      <c r="KB11" s="333"/>
      <c r="KC11" s="333"/>
      <c r="KD11" s="333"/>
      <c r="KE11" s="333"/>
      <c r="KF11" s="333"/>
      <c r="KG11" s="333"/>
      <c r="KH11" s="333"/>
      <c r="KI11" s="333"/>
      <c r="KJ11" s="333"/>
      <c r="KK11" s="333"/>
      <c r="KL11" s="333"/>
      <c r="KM11" s="333"/>
      <c r="KN11" s="333"/>
      <c r="KO11" s="333"/>
      <c r="KP11" s="333"/>
      <c r="KQ11" s="333"/>
      <c r="KR11" s="333"/>
      <c r="KS11" s="333"/>
      <c r="KT11" s="333"/>
      <c r="KU11" s="333"/>
      <c r="KV11" s="333"/>
      <c r="KW11" s="333"/>
      <c r="KX11" s="333"/>
      <c r="KY11" s="333"/>
      <c r="KZ11" s="333"/>
      <c r="LA11" s="333"/>
      <c r="LB11" s="333"/>
      <c r="LC11" s="333"/>
      <c r="LD11" s="333"/>
      <c r="LE11" s="333"/>
      <c r="LF11" s="333"/>
      <c r="LG11" s="333"/>
      <c r="LH11" s="333"/>
      <c r="LI11" s="333"/>
      <c r="LJ11" s="333"/>
      <c r="LK11" s="333"/>
      <c r="LL11" s="333"/>
      <c r="LM11" s="333"/>
      <c r="LN11" s="333"/>
      <c r="LO11" s="333"/>
      <c r="LP11" s="333"/>
      <c r="LQ11" s="333"/>
      <c r="LR11" s="333"/>
      <c r="LS11" s="333"/>
      <c r="LT11" s="333"/>
      <c r="LU11" s="333"/>
      <c r="LV11" s="333"/>
      <c r="LW11" s="333"/>
      <c r="LX11" s="333"/>
      <c r="LY11" s="333"/>
      <c r="LZ11" s="333"/>
      <c r="MA11" s="333"/>
      <c r="MB11" s="333"/>
      <c r="MC11" s="333"/>
      <c r="MD11" s="333"/>
      <c r="ME11" s="333"/>
      <c r="MF11" s="333"/>
      <c r="MG11" s="333"/>
      <c r="MH11" s="333"/>
      <c r="MI11" s="333"/>
      <c r="MJ11" s="333"/>
      <c r="MK11" s="333"/>
      <c r="ML11" s="333"/>
      <c r="MM11" s="333"/>
      <c r="MN11" s="333"/>
      <c r="MO11" s="333"/>
      <c r="MP11" s="333"/>
      <c r="MQ11" s="333"/>
      <c r="MR11" s="333"/>
      <c r="MS11" s="333"/>
      <c r="MT11" s="333"/>
      <c r="MU11" s="333"/>
      <c r="MV11" s="333"/>
      <c r="MW11" s="333"/>
      <c r="MX11" s="333"/>
      <c r="MY11" s="333"/>
      <c r="MZ11" s="333"/>
      <c r="NA11" s="333"/>
      <c r="NB11" s="333"/>
      <c r="NC11" s="333"/>
      <c r="ND11" s="333"/>
      <c r="NE11" s="333"/>
      <c r="NF11" s="333"/>
      <c r="NG11" s="333"/>
      <c r="NH11" s="333"/>
      <c r="NI11" s="333"/>
      <c r="NJ11" s="333"/>
      <c r="NK11" s="333"/>
      <c r="NL11" s="333"/>
      <c r="NM11" s="333"/>
      <c r="NN11" s="333"/>
      <c r="NO11" s="333"/>
      <c r="NP11" s="333"/>
      <c r="NQ11" s="333"/>
      <c r="NR11" s="333"/>
      <c r="NS11" s="333"/>
      <c r="NT11" s="333"/>
      <c r="NU11" s="333"/>
      <c r="NV11" s="333"/>
      <c r="NW11" s="333"/>
      <c r="NX11" s="333"/>
      <c r="NY11" s="333"/>
      <c r="NZ11" s="333"/>
      <c r="OA11" s="333"/>
      <c r="OB11" s="333"/>
      <c r="OC11" s="333"/>
      <c r="OD11" s="333"/>
      <c r="OE11" s="333"/>
      <c r="OF11" s="333"/>
      <c r="OG11" s="333"/>
      <c r="OH11" s="333"/>
      <c r="OI11" s="333"/>
      <c r="OJ11" s="333"/>
      <c r="OK11" s="333"/>
      <c r="OL11" s="333"/>
      <c r="OM11" s="333"/>
      <c r="ON11" s="333"/>
      <c r="OO11" s="333"/>
      <c r="OP11" s="333"/>
      <c r="OQ11" s="333"/>
      <c r="OR11" s="333"/>
      <c r="OS11" s="333"/>
      <c r="OT11" s="333"/>
      <c r="OU11" s="333"/>
      <c r="OV11" s="333"/>
      <c r="OW11" s="333"/>
      <c r="OX11" s="333"/>
      <c r="OY11" s="333"/>
      <c r="OZ11" s="333"/>
      <c r="PA11" s="333"/>
      <c r="PB11" s="333"/>
      <c r="PC11" s="333"/>
      <c r="PD11" s="333"/>
      <c r="PE11" s="333"/>
      <c r="PF11" s="333"/>
      <c r="PG11" s="333"/>
      <c r="PH11" s="333"/>
      <c r="PI11" s="333"/>
      <c r="PJ11" s="333"/>
      <c r="PK11" s="333"/>
      <c r="PL11" s="333"/>
      <c r="PM11" s="333"/>
      <c r="PN11" s="333"/>
      <c r="PO11" s="333"/>
      <c r="PP11" s="333"/>
      <c r="PQ11" s="333"/>
      <c r="PR11" s="333"/>
      <c r="PS11" s="333"/>
      <c r="PT11" s="333"/>
      <c r="PU11" s="333"/>
      <c r="PV11" s="333"/>
      <c r="PW11" s="333"/>
      <c r="PX11" s="333"/>
      <c r="PY11" s="333"/>
      <c r="PZ11" s="333"/>
      <c r="QA11" s="333"/>
      <c r="QB11" s="333"/>
      <c r="QC11" s="333"/>
      <c r="QD11" s="333"/>
      <c r="QE11" s="333"/>
      <c r="QF11" s="333"/>
      <c r="QG11" s="333"/>
      <c r="QH11" s="333"/>
      <c r="QI11" s="333"/>
      <c r="QJ11" s="333"/>
      <c r="QK11" s="333"/>
      <c r="QL11" s="333"/>
      <c r="QM11" s="333"/>
      <c r="QN11" s="333"/>
      <c r="QO11" s="333"/>
      <c r="QP11" s="333"/>
      <c r="QQ11" s="333"/>
      <c r="QR11" s="333"/>
      <c r="QS11" s="333"/>
      <c r="QT11" s="333"/>
      <c r="QU11" s="333"/>
      <c r="QV11" s="333"/>
      <c r="QW11" s="333"/>
      <c r="QX11" s="333"/>
      <c r="QY11" s="333"/>
      <c r="QZ11" s="333"/>
      <c r="RA11" s="333"/>
      <c r="RB11" s="333"/>
      <c r="RC11" s="333"/>
      <c r="RD11" s="333"/>
      <c r="RE11" s="333"/>
      <c r="RF11" s="333"/>
      <c r="RG11" s="333"/>
      <c r="RH11" s="333"/>
      <c r="RI11" s="333"/>
      <c r="RJ11" s="333"/>
      <c r="RK11" s="333"/>
      <c r="RL11" s="333"/>
      <c r="RM11" s="333"/>
      <c r="RN11" s="333"/>
      <c r="RO11" s="333"/>
      <c r="RP11" s="333"/>
      <c r="RQ11" s="333"/>
      <c r="RR11" s="333"/>
      <c r="RS11" s="333"/>
      <c r="RT11" s="333"/>
      <c r="RU11" s="333"/>
      <c r="RV11" s="333"/>
      <c r="RW11" s="333"/>
      <c r="RX11" s="333"/>
      <c r="RY11" s="333"/>
      <c r="RZ11" s="333"/>
      <c r="SA11" s="333"/>
      <c r="SB11" s="333"/>
      <c r="SC11" s="333"/>
      <c r="SD11" s="333"/>
      <c r="SE11" s="333"/>
      <c r="SF11" s="333"/>
      <c r="SG11" s="333"/>
      <c r="SH11" s="333"/>
      <c r="SI11" s="333"/>
      <c r="SJ11" s="333"/>
      <c r="SK11" s="333"/>
      <c r="SL11" s="333"/>
      <c r="SM11" s="333"/>
      <c r="SN11" s="333"/>
      <c r="SO11" s="333"/>
      <c r="SP11" s="333"/>
      <c r="SQ11" s="333"/>
      <c r="SR11" s="333"/>
      <c r="SS11" s="333"/>
    </row>
    <row r="12" spans="1:524" x14ac:dyDescent="0.25">
      <c r="A12" s="861"/>
      <c r="B12" s="862"/>
      <c r="C12" s="841" t="s">
        <v>284</v>
      </c>
      <c r="D12" s="842"/>
      <c r="E12" s="853" t="s">
        <v>265</v>
      </c>
      <c r="F12" s="854"/>
      <c r="G12" s="853" t="s">
        <v>266</v>
      </c>
      <c r="H12" s="854"/>
      <c r="I12" s="853" t="s">
        <v>285</v>
      </c>
      <c r="J12" s="854"/>
      <c r="K12" s="855" t="s">
        <v>267</v>
      </c>
      <c r="L12" s="854"/>
      <c r="M12" s="841" t="s">
        <v>284</v>
      </c>
      <c r="N12" s="842"/>
      <c r="O12" s="853" t="s">
        <v>265</v>
      </c>
      <c r="P12" s="854"/>
      <c r="Q12" s="853" t="s">
        <v>266</v>
      </c>
      <c r="R12" s="854"/>
      <c r="S12" s="853" t="s">
        <v>285</v>
      </c>
      <c r="T12" s="854"/>
      <c r="U12" s="855" t="s">
        <v>267</v>
      </c>
      <c r="V12" s="854"/>
      <c r="W12" s="245"/>
      <c r="X12" s="860" t="str">
        <f>IF(X4="Y", "Infants", "")</f>
        <v/>
      </c>
      <c r="Y12" s="860"/>
      <c r="Z12" s="860" t="str">
        <f>IF(Z4="Y", "1 year-olds", "")</f>
        <v/>
      </c>
      <c r="AA12" s="860"/>
      <c r="AB12" s="860" t="str">
        <f>IF(AB4="Y", "2 year-olds", "")</f>
        <v/>
      </c>
      <c r="AC12" s="860"/>
      <c r="AD12" s="860" t="str">
        <f>IF(AD4="Y", "Preschoolers", "")</f>
        <v/>
      </c>
      <c r="AE12" s="860"/>
      <c r="AF12" s="860" t="str">
        <f>IF(AF4="Y", "School Aged", "")</f>
        <v/>
      </c>
      <c r="AG12" s="860"/>
      <c r="AH12" s="860" t="str">
        <f>IF(AH4="Y", "Infants", "")</f>
        <v/>
      </c>
      <c r="AI12" s="860"/>
      <c r="AJ12" s="860" t="str">
        <f>IF(AJ4="Y", "1 year-olds", "")</f>
        <v/>
      </c>
      <c r="AK12" s="860"/>
      <c r="AL12" s="860" t="str">
        <f>IF(AL4="Y", "2 year-olds", "")</f>
        <v/>
      </c>
      <c r="AM12" s="860"/>
      <c r="AN12" s="860" t="str">
        <f>IF(AN4="Y", "Preschoolers", "")</f>
        <v/>
      </c>
      <c r="AO12" s="860"/>
      <c r="AP12" s="860" t="str">
        <f>IF(AP4="Y", "School Aged", "")</f>
        <v/>
      </c>
      <c r="AQ12" s="860"/>
      <c r="AR12" s="860" t="str">
        <f>IF(AR4="Y", "Infants", "")</f>
        <v/>
      </c>
      <c r="AS12" s="860"/>
      <c r="AT12" s="860" t="str">
        <f>IF(AT4="Y", "1 year-olds", "")</f>
        <v/>
      </c>
      <c r="AU12" s="860"/>
      <c r="AV12" s="860" t="str">
        <f>IF(AV4="Y", "2 year-olds", "")</f>
        <v/>
      </c>
      <c r="AW12" s="860"/>
      <c r="AX12" s="860" t="str">
        <f>IF(AX4="Y", "Preschoolers", "")</f>
        <v/>
      </c>
      <c r="AY12" s="860"/>
      <c r="AZ12" s="860" t="str">
        <f>IF(AZ4="Y", "School Aged", "")</f>
        <v/>
      </c>
      <c r="BA12" s="860"/>
      <c r="BB12" s="860" t="str">
        <f>IF(BB4="Y", "Infants", "")</f>
        <v/>
      </c>
      <c r="BC12" s="860"/>
      <c r="BD12" s="860" t="str">
        <f>IF(BD4="Y", "1 year-olds", "")</f>
        <v/>
      </c>
      <c r="BE12" s="860"/>
      <c r="BF12" s="860" t="str">
        <f>IF(BF4="Y", "2 year-olds", "")</f>
        <v/>
      </c>
      <c r="BG12" s="860"/>
      <c r="BH12" s="860" t="str">
        <f>IF(BH4="Y", "Preschoolers", "")</f>
        <v/>
      </c>
      <c r="BI12" s="860"/>
      <c r="BJ12" s="860" t="str">
        <f>IF(BJ4="Y", "School Aged", "")</f>
        <v/>
      </c>
      <c r="BK12" s="860"/>
      <c r="BL12" s="860" t="str">
        <f>IF(BL4="Y", "Infants", "")</f>
        <v/>
      </c>
      <c r="BM12" s="860"/>
      <c r="BN12" s="860" t="str">
        <f>IF(BN4="Y", "1 year-olds", "")</f>
        <v/>
      </c>
      <c r="BO12" s="860"/>
      <c r="BP12" s="860" t="str">
        <f>IF(BP4="Y", "2 year-olds", "")</f>
        <v/>
      </c>
      <c r="BQ12" s="860"/>
      <c r="BR12" s="860" t="str">
        <f>IF(BR4="Y", "Preschoolers", "")</f>
        <v/>
      </c>
      <c r="BS12" s="860"/>
      <c r="BT12" s="860" t="str">
        <f>IF(BT4="Y", "School Aged", "")</f>
        <v/>
      </c>
      <c r="BU12" s="860"/>
      <c r="BV12" s="860" t="str">
        <f>IF(BV4="Y", "Infants", "")</f>
        <v/>
      </c>
      <c r="BW12" s="860"/>
      <c r="BX12" s="860" t="str">
        <f>IF(BX4="Y", "1 year-olds", "")</f>
        <v/>
      </c>
      <c r="BY12" s="860"/>
      <c r="BZ12" s="860" t="str">
        <f>IF(BZ4="Y", "2 year-olds", "")</f>
        <v/>
      </c>
      <c r="CA12" s="860"/>
      <c r="CB12" s="860" t="str">
        <f>IF(CB4="Y", "Preschoolers", "")</f>
        <v/>
      </c>
      <c r="CC12" s="860"/>
      <c r="CD12" s="860" t="str">
        <f>IF(CD4="Y", "School Aged", "")</f>
        <v/>
      </c>
      <c r="CE12" s="860"/>
      <c r="CF12" s="860" t="str">
        <f>IF(CF4="Y", "Infants", "")</f>
        <v/>
      </c>
      <c r="CG12" s="860"/>
      <c r="CH12" s="860" t="str">
        <f>IF(CH4="Y", "1 year-olds", "")</f>
        <v/>
      </c>
      <c r="CI12" s="860"/>
      <c r="CJ12" s="860" t="str">
        <f>IF(CJ4="Y", "2 year-olds", "")</f>
        <v/>
      </c>
      <c r="CK12" s="860"/>
      <c r="CL12" s="860" t="str">
        <f>IF(CL4="Y", "Preschoolers", "")</f>
        <v/>
      </c>
      <c r="CM12" s="860"/>
      <c r="CN12" s="860" t="str">
        <f>IF(CN4="Y", "School Aged", "")</f>
        <v/>
      </c>
      <c r="CO12" s="860"/>
      <c r="CP12" s="860" t="str">
        <f>IF(CP4="Y", "Infants", "")</f>
        <v/>
      </c>
      <c r="CQ12" s="860"/>
      <c r="CR12" s="860" t="str">
        <f>IF(CR4="Y", "1 year-olds", "")</f>
        <v/>
      </c>
      <c r="CS12" s="860"/>
      <c r="CT12" s="860" t="str">
        <f>IF(CT4="Y", "2 year-olds", "")</f>
        <v/>
      </c>
      <c r="CU12" s="860"/>
      <c r="CV12" s="860" t="str">
        <f>IF(CV4="Y", "Preschoolers", "")</f>
        <v/>
      </c>
      <c r="CW12" s="860"/>
      <c r="CX12" s="860" t="str">
        <f>IF(CX4="Y", "School Aged", "")</f>
        <v/>
      </c>
      <c r="CY12" s="860"/>
      <c r="CZ12" s="860" t="str">
        <f>IF(CZ4="Y", "Infants", "")</f>
        <v/>
      </c>
      <c r="DA12" s="860"/>
      <c r="DB12" s="860" t="str">
        <f>IF(DB4="Y", "1 year-olds", "")</f>
        <v/>
      </c>
      <c r="DC12" s="860"/>
      <c r="DD12" s="860" t="str">
        <f>IF(DD4="Y", "2 year-olds", "")</f>
        <v/>
      </c>
      <c r="DE12" s="860"/>
      <c r="DF12" s="860" t="str">
        <f>IF(DF4="Y", "Preschoolers", "")</f>
        <v/>
      </c>
      <c r="DG12" s="860"/>
      <c r="DH12" s="860" t="str">
        <f>IF(DH4="Y", "School Aged", "")</f>
        <v/>
      </c>
      <c r="DI12" s="860"/>
      <c r="DJ12" s="860" t="str">
        <f>IF(DJ4="Y", "Infants", "")</f>
        <v/>
      </c>
      <c r="DK12" s="860"/>
      <c r="DL12" s="860" t="str">
        <f>IF(DL4="Y", "1 year-olds", "")</f>
        <v/>
      </c>
      <c r="DM12" s="860"/>
      <c r="DN12" s="860" t="str">
        <f>IF(DN4="Y", "2 year-olds", "")</f>
        <v/>
      </c>
      <c r="DO12" s="860"/>
      <c r="DP12" s="860" t="str">
        <f>IF(DP4="Y", "Preschoolers", "")</f>
        <v/>
      </c>
      <c r="DQ12" s="860"/>
      <c r="DR12" s="860" t="str">
        <f>IF(DR4="Y", "School Aged", "")</f>
        <v/>
      </c>
      <c r="DS12" s="860"/>
      <c r="DT12" s="860" t="str">
        <f>IF(DT4="Y", "Infants", "")</f>
        <v/>
      </c>
      <c r="DU12" s="860"/>
      <c r="DV12" s="860" t="str">
        <f>IF(DV4="Y", "1 year-olds", "")</f>
        <v/>
      </c>
      <c r="DW12" s="860"/>
      <c r="DX12" s="860" t="str">
        <f>IF(DX4="Y", "2 year-olds", "")</f>
        <v/>
      </c>
      <c r="DY12" s="860"/>
      <c r="DZ12" s="860" t="str">
        <f>IF(DZ4="Y", "Preschoolers", "")</f>
        <v/>
      </c>
      <c r="EA12" s="860"/>
      <c r="EB12" s="860" t="str">
        <f>IF(EB4="Y", "School Aged", "")</f>
        <v/>
      </c>
      <c r="EC12" s="860"/>
      <c r="ED12" s="860" t="str">
        <f>IF(ED4="Y", "Infants", "")</f>
        <v/>
      </c>
      <c r="EE12" s="860"/>
      <c r="EF12" s="860" t="str">
        <f>IF(EF4="Y", "1 year-olds", "")</f>
        <v/>
      </c>
      <c r="EG12" s="860"/>
      <c r="EH12" s="860" t="str">
        <f>IF(EH4="Y", "2 year-olds", "")</f>
        <v/>
      </c>
      <c r="EI12" s="860"/>
      <c r="EJ12" s="860" t="str">
        <f>IF(EJ4="Y", "Preschoolers", "")</f>
        <v/>
      </c>
      <c r="EK12" s="860"/>
      <c r="EL12" s="860" t="str">
        <f>IF(EL4="Y", "School Aged", "")</f>
        <v/>
      </c>
      <c r="EM12" s="860"/>
      <c r="EN12" s="860" t="str">
        <f>IF(EN4="Y", "Infants", "")</f>
        <v/>
      </c>
      <c r="EO12" s="860"/>
      <c r="EP12" s="860" t="str">
        <f>IF(EP4="Y", "1 year-olds", "")</f>
        <v/>
      </c>
      <c r="EQ12" s="860"/>
      <c r="ER12" s="860" t="str">
        <f>IF(ER4="Y", "2 year-olds", "")</f>
        <v/>
      </c>
      <c r="ES12" s="860"/>
      <c r="ET12" s="860" t="str">
        <f>IF(ET4="Y", "Preschoolers", "")</f>
        <v/>
      </c>
      <c r="EU12" s="860"/>
      <c r="EV12" s="860" t="str">
        <f>IF(EV4="Y", "School Aged", "")</f>
        <v/>
      </c>
      <c r="EW12" s="860"/>
      <c r="EX12" s="860" t="str">
        <f>IF(EX4="Y", "Infants", "")</f>
        <v/>
      </c>
      <c r="EY12" s="860"/>
      <c r="EZ12" s="860" t="str">
        <f>IF(EZ4="Y", "1 year-olds", "")</f>
        <v/>
      </c>
      <c r="FA12" s="860"/>
      <c r="FB12" s="860" t="str">
        <f>IF(FB4="Y", "2 year-olds", "")</f>
        <v/>
      </c>
      <c r="FC12" s="860"/>
      <c r="FD12" s="860" t="str">
        <f>IF(FD4="Y", "Preschoolers", "")</f>
        <v/>
      </c>
      <c r="FE12" s="860"/>
      <c r="FF12" s="860" t="str">
        <f>IF(FF4="Y", "School Aged", "")</f>
        <v/>
      </c>
      <c r="FG12" s="860"/>
      <c r="FH12" s="860" t="str">
        <f>IF(FH4="Y", "Infants", "")</f>
        <v/>
      </c>
      <c r="FI12" s="860"/>
      <c r="FJ12" s="860" t="str">
        <f>IF(FJ4="Y", "1 year-olds", "")</f>
        <v/>
      </c>
      <c r="FK12" s="860"/>
      <c r="FL12" s="860" t="str">
        <f>IF(FL4="Y", "2 year-olds", "")</f>
        <v/>
      </c>
      <c r="FM12" s="860"/>
      <c r="FN12" s="860" t="str">
        <f>IF(FN4="Y", "Preschoolers", "")</f>
        <v/>
      </c>
      <c r="FO12" s="860"/>
      <c r="FP12" s="860" t="str">
        <f>IF(FP4="Y", "School Aged", "")</f>
        <v/>
      </c>
      <c r="FQ12" s="860"/>
      <c r="FR12" s="860" t="str">
        <f>IF(FR4="Y", "Infants", "")</f>
        <v/>
      </c>
      <c r="FS12" s="860"/>
      <c r="FT12" s="860" t="str">
        <f>IF(FT4="Y", "1 year-olds", "")</f>
        <v/>
      </c>
      <c r="FU12" s="860"/>
      <c r="FV12" s="860" t="str">
        <f>IF(FV4="Y", "2 year-olds", "")</f>
        <v/>
      </c>
      <c r="FW12" s="860"/>
      <c r="FX12" s="860" t="str">
        <f>IF(FX4="Y", "Preschoolers", "")</f>
        <v/>
      </c>
      <c r="FY12" s="860"/>
      <c r="FZ12" s="860" t="str">
        <f>IF(FZ4="Y", "School Aged", "")</f>
        <v/>
      </c>
      <c r="GA12" s="860"/>
      <c r="GB12" s="860" t="str">
        <f>IF(GB4="Y", "Infants", "")</f>
        <v/>
      </c>
      <c r="GC12" s="860"/>
      <c r="GD12" s="860" t="str">
        <f>IF(GD4="Y", "1 year-olds", "")</f>
        <v/>
      </c>
      <c r="GE12" s="860"/>
      <c r="GF12" s="860" t="str">
        <f>IF(GF4="Y", "2 year-olds", "")</f>
        <v/>
      </c>
      <c r="GG12" s="860"/>
      <c r="GH12" s="860" t="str">
        <f>IF(GH4="Y", "Preschoolers", "")</f>
        <v/>
      </c>
      <c r="GI12" s="860"/>
      <c r="GJ12" s="860" t="str">
        <f>IF(GJ4="Y", "School Aged", "")</f>
        <v/>
      </c>
      <c r="GK12" s="860"/>
      <c r="GL12" s="860" t="str">
        <f>IF(GL4="Y", "Infants", "")</f>
        <v/>
      </c>
      <c r="GM12" s="860"/>
      <c r="GN12" s="860" t="str">
        <f>IF(GN4="Y", "1 year-olds", "")</f>
        <v/>
      </c>
      <c r="GO12" s="860"/>
      <c r="GP12" s="860" t="str">
        <f>IF(GP4="Y", "2 year-olds", "")</f>
        <v/>
      </c>
      <c r="GQ12" s="860"/>
      <c r="GR12" s="860" t="str">
        <f>IF(GR4="Y", "Preschoolers", "")</f>
        <v/>
      </c>
      <c r="GS12" s="860"/>
      <c r="GT12" s="860" t="str">
        <f>IF(GT4="Y", "School Aged", "")</f>
        <v/>
      </c>
      <c r="GU12" s="860"/>
      <c r="GV12" s="860" t="str">
        <f>IF(GV4="Y", "Infants", "")</f>
        <v/>
      </c>
      <c r="GW12" s="860"/>
      <c r="GX12" s="860" t="str">
        <f>IF(GX4="Y", "1 year-olds", "")</f>
        <v/>
      </c>
      <c r="GY12" s="860"/>
      <c r="GZ12" s="860" t="str">
        <f>IF(GZ4="Y", "2 year-olds", "")</f>
        <v/>
      </c>
      <c r="HA12" s="860"/>
      <c r="HB12" s="860" t="str">
        <f>IF(HB4="Y", "Preschoolers", "")</f>
        <v/>
      </c>
      <c r="HC12" s="860"/>
      <c r="HD12" s="860" t="str">
        <f>IF(HD4="Y", "School Aged", "")</f>
        <v/>
      </c>
      <c r="HE12" s="860"/>
      <c r="HF12" s="860" t="str">
        <f>IF(HF4="Y", "Infants", "")</f>
        <v/>
      </c>
      <c r="HG12" s="860"/>
      <c r="HH12" s="860" t="str">
        <f>IF(HH4="Y", "1 year-olds", "")</f>
        <v/>
      </c>
      <c r="HI12" s="860"/>
      <c r="HJ12" s="860" t="str">
        <f>IF(HJ4="Y", "2 year-olds", "")</f>
        <v/>
      </c>
      <c r="HK12" s="860"/>
      <c r="HL12" s="860" t="str">
        <f>IF(HL4="Y", "Preschoolers", "")</f>
        <v/>
      </c>
      <c r="HM12" s="860"/>
      <c r="HN12" s="860" t="str">
        <f>IF(HN4="Y", "School Aged", "")</f>
        <v/>
      </c>
      <c r="HO12" s="860"/>
      <c r="HP12" s="860" t="str">
        <f>IF(HP4="Y", "Infants", "")</f>
        <v/>
      </c>
      <c r="HQ12" s="860"/>
      <c r="HR12" s="860" t="str">
        <f>IF(HR4="Y", "1 year-olds", "")</f>
        <v/>
      </c>
      <c r="HS12" s="860"/>
      <c r="HT12" s="860" t="str">
        <f>IF(HT4="Y", "2 year-olds", "")</f>
        <v/>
      </c>
      <c r="HU12" s="860"/>
      <c r="HV12" s="860" t="str">
        <f>IF(HV4="Y", "Preschoolers", "")</f>
        <v/>
      </c>
      <c r="HW12" s="860"/>
      <c r="HX12" s="860" t="str">
        <f>IF(HX4="Y", "School Aged", "")</f>
        <v/>
      </c>
      <c r="HY12" s="860"/>
      <c r="HZ12" s="860" t="str">
        <f>IF(HZ4="Y", "Infants", "")</f>
        <v/>
      </c>
      <c r="IA12" s="860"/>
      <c r="IB12" s="860" t="str">
        <f>IF(IB4="Y", "1 year-olds", "")</f>
        <v/>
      </c>
      <c r="IC12" s="860"/>
      <c r="ID12" s="860" t="str">
        <f>IF(ID4="Y", "2 year-olds", "")</f>
        <v/>
      </c>
      <c r="IE12" s="860"/>
      <c r="IF12" s="860" t="str">
        <f>IF(IF4="Y", "Preschoolers", "")</f>
        <v/>
      </c>
      <c r="IG12" s="860"/>
      <c r="IH12" s="860" t="str">
        <f>IF(IH4="Y", "School Aged", "")</f>
        <v/>
      </c>
      <c r="II12" s="860"/>
      <c r="IJ12" s="860" t="str">
        <f>IF(IJ4="Y", "Infants", "")</f>
        <v/>
      </c>
      <c r="IK12" s="860"/>
      <c r="IL12" s="860" t="str">
        <f>IF(IL4="Y", "1 year-olds", "")</f>
        <v/>
      </c>
      <c r="IM12" s="860"/>
      <c r="IN12" s="860" t="str">
        <f>IF(IN4="Y", "2 year-olds", "")</f>
        <v/>
      </c>
      <c r="IO12" s="860"/>
      <c r="IP12" s="860" t="str">
        <f>IF(IP4="Y", "Preschoolers", "")</f>
        <v/>
      </c>
      <c r="IQ12" s="860"/>
      <c r="IR12" s="860" t="str">
        <f>IF(IR4="Y", "School Aged", "")</f>
        <v/>
      </c>
      <c r="IS12" s="860"/>
      <c r="IT12" s="860" t="str">
        <f>IF(IT4="Y", "Infants", "")</f>
        <v/>
      </c>
      <c r="IU12" s="860"/>
      <c r="IV12" s="860" t="str">
        <f>IF(IV4="Y", "1 year-olds", "")</f>
        <v/>
      </c>
      <c r="IW12" s="860"/>
      <c r="IX12" s="860" t="str">
        <f>IF(IX4="Y", "2 year-olds", "")</f>
        <v/>
      </c>
      <c r="IY12" s="860"/>
      <c r="IZ12" s="860" t="str">
        <f>IF(IZ4="Y", "Preschoolers", "")</f>
        <v/>
      </c>
      <c r="JA12" s="860"/>
      <c r="JB12" s="860" t="str">
        <f>IF(JB4="Y", "School Aged", "")</f>
        <v/>
      </c>
      <c r="JC12" s="860"/>
      <c r="JD12" s="860" t="str">
        <f>IF(JD4="Y", "Infants", "")</f>
        <v/>
      </c>
      <c r="JE12" s="860"/>
      <c r="JF12" s="860" t="str">
        <f>IF(JF4="Y", "1 year-olds", "")</f>
        <v/>
      </c>
      <c r="JG12" s="860"/>
      <c r="JH12" s="860" t="str">
        <f>IF(JH4="Y", "2 year-olds", "")</f>
        <v/>
      </c>
      <c r="JI12" s="860"/>
      <c r="JJ12" s="860" t="str">
        <f>IF(JJ4="Y", "Preschoolers", "")</f>
        <v/>
      </c>
      <c r="JK12" s="860"/>
      <c r="JL12" s="860" t="str">
        <f>IF(JL4="Y", "School Aged", "")</f>
        <v/>
      </c>
      <c r="JM12" s="860"/>
      <c r="JN12" s="860" t="str">
        <f>IF(JN4="Y", "Infants", "")</f>
        <v/>
      </c>
      <c r="JO12" s="860"/>
      <c r="JP12" s="860" t="str">
        <f>IF(JP4="Y", "1 year-olds", "")</f>
        <v/>
      </c>
      <c r="JQ12" s="860"/>
      <c r="JR12" s="860" t="str">
        <f>IF(JR4="Y", "2 year-olds", "")</f>
        <v/>
      </c>
      <c r="JS12" s="860"/>
      <c r="JT12" s="860" t="str">
        <f>IF(JT4="Y", "Preschoolers", "")</f>
        <v/>
      </c>
      <c r="JU12" s="860"/>
      <c r="JV12" s="860" t="str">
        <f>IF(JV4="Y", "School Aged", "")</f>
        <v/>
      </c>
      <c r="JW12" s="860"/>
      <c r="JX12" s="860" t="str">
        <f>IF(JX4="Y", "Infants", "")</f>
        <v/>
      </c>
      <c r="JY12" s="860"/>
      <c r="JZ12" s="860" t="str">
        <f>IF(JZ4="Y", "1 year-olds", "")</f>
        <v/>
      </c>
      <c r="KA12" s="860"/>
      <c r="KB12" s="860" t="str">
        <f>IF(KB4="Y", "2 year-olds", "")</f>
        <v/>
      </c>
      <c r="KC12" s="860"/>
      <c r="KD12" s="860" t="str">
        <f>IF(KD4="Y", "Preschoolers", "")</f>
        <v/>
      </c>
      <c r="KE12" s="860"/>
      <c r="KF12" s="860" t="str">
        <f>IF(KF4="Y", "School Aged", "")</f>
        <v/>
      </c>
      <c r="KG12" s="860"/>
      <c r="KH12" s="860" t="str">
        <f>IF(KH4="Y", "Infants", "")</f>
        <v/>
      </c>
      <c r="KI12" s="860"/>
      <c r="KJ12" s="860" t="str">
        <f>IF(KJ4="Y", "1 year-olds", "")</f>
        <v/>
      </c>
      <c r="KK12" s="860"/>
      <c r="KL12" s="860" t="str">
        <f>IF(KL4="Y", "2 year-olds", "")</f>
        <v/>
      </c>
      <c r="KM12" s="860"/>
      <c r="KN12" s="860" t="str">
        <f>IF(KN4="Y", "Preschoolers", "")</f>
        <v/>
      </c>
      <c r="KO12" s="860"/>
      <c r="KP12" s="860" t="str">
        <f>IF(KP4="Y", "School Aged", "")</f>
        <v/>
      </c>
      <c r="KQ12" s="860"/>
      <c r="KR12" s="860" t="str">
        <f>IF(KR4="Y", "Infants", "")</f>
        <v/>
      </c>
      <c r="KS12" s="860"/>
      <c r="KT12" s="860" t="str">
        <f>IF(KT4="Y", "1 year-olds", "")</f>
        <v/>
      </c>
      <c r="KU12" s="860"/>
      <c r="KV12" s="860" t="str">
        <f>IF(KV4="Y", "2 year-olds", "")</f>
        <v/>
      </c>
      <c r="KW12" s="860"/>
      <c r="KX12" s="860" t="str">
        <f>IF(KX4="Y", "Preschoolers", "")</f>
        <v/>
      </c>
      <c r="KY12" s="860"/>
      <c r="KZ12" s="860" t="str">
        <f>IF(KZ4="Y", "School Aged", "")</f>
        <v/>
      </c>
      <c r="LA12" s="860"/>
      <c r="LB12" s="860" t="str">
        <f>IF(LB4="Y", "Infants", "")</f>
        <v/>
      </c>
      <c r="LC12" s="860"/>
      <c r="LD12" s="860" t="str">
        <f>IF(LD4="Y", "1 year-olds", "")</f>
        <v/>
      </c>
      <c r="LE12" s="860"/>
      <c r="LF12" s="860" t="str">
        <f>IF(LF4="Y", "2 year-olds", "")</f>
        <v/>
      </c>
      <c r="LG12" s="860"/>
      <c r="LH12" s="860" t="str">
        <f>IF(LH4="Y", "Preschoolers", "")</f>
        <v/>
      </c>
      <c r="LI12" s="860"/>
      <c r="LJ12" s="860" t="str">
        <f>IF(LJ4="Y", "School Aged", "")</f>
        <v/>
      </c>
      <c r="LK12" s="860"/>
      <c r="LL12" s="860" t="str">
        <f>IF(LL4="Y", "Infants", "")</f>
        <v/>
      </c>
      <c r="LM12" s="860"/>
      <c r="LN12" s="860" t="str">
        <f>IF(LN4="Y", "1 year-olds", "")</f>
        <v/>
      </c>
      <c r="LO12" s="860"/>
      <c r="LP12" s="860" t="str">
        <f>IF(LP4="Y", "2 year-olds", "")</f>
        <v/>
      </c>
      <c r="LQ12" s="860"/>
      <c r="LR12" s="860" t="str">
        <f>IF(LR4="Y", "Preschoolers", "")</f>
        <v/>
      </c>
      <c r="LS12" s="860"/>
      <c r="LT12" s="860" t="str">
        <f>IF(LT4="Y", "School Aged", "")</f>
        <v/>
      </c>
      <c r="LU12" s="860"/>
      <c r="LV12" s="860" t="str">
        <f>IF(LV4="Y", "Infants", "")</f>
        <v/>
      </c>
      <c r="LW12" s="860"/>
      <c r="LX12" s="860" t="str">
        <f>IF(LX4="Y", "1 year-olds", "")</f>
        <v/>
      </c>
      <c r="LY12" s="860"/>
      <c r="LZ12" s="860" t="str">
        <f>IF(LZ4="Y", "2 year-olds", "")</f>
        <v/>
      </c>
      <c r="MA12" s="860"/>
      <c r="MB12" s="860" t="str">
        <f>IF(MB4="Y", "Preschoolers", "")</f>
        <v/>
      </c>
      <c r="MC12" s="860"/>
      <c r="MD12" s="860" t="str">
        <f>IF(MD4="Y", "School Aged", "")</f>
        <v/>
      </c>
      <c r="ME12" s="860"/>
      <c r="MF12" s="860" t="str">
        <f>IF(MF4="Y", "Infants", "")</f>
        <v/>
      </c>
      <c r="MG12" s="860"/>
      <c r="MH12" s="860" t="str">
        <f>IF(MH4="Y", "1 year-olds", "")</f>
        <v/>
      </c>
      <c r="MI12" s="860"/>
      <c r="MJ12" s="860" t="str">
        <f>IF(MJ4="Y", "2 year-olds", "")</f>
        <v/>
      </c>
      <c r="MK12" s="860"/>
      <c r="ML12" s="860" t="str">
        <f>IF(ML4="Y", "Preschoolers", "")</f>
        <v/>
      </c>
      <c r="MM12" s="860"/>
      <c r="MN12" s="860" t="str">
        <f>IF(MN4="Y", "School Aged", "")</f>
        <v/>
      </c>
      <c r="MO12" s="860"/>
      <c r="MP12" s="860" t="str">
        <f>IF(MP4="Y", "Infants", "")</f>
        <v/>
      </c>
      <c r="MQ12" s="860"/>
      <c r="MR12" s="860" t="str">
        <f>IF(MR4="Y", "1 year-olds", "")</f>
        <v/>
      </c>
      <c r="MS12" s="860"/>
      <c r="MT12" s="860" t="str">
        <f>IF(MT4="Y", "2 year-olds", "")</f>
        <v/>
      </c>
      <c r="MU12" s="860"/>
      <c r="MV12" s="860" t="str">
        <f>IF(MV4="Y", "Preschoolers", "")</f>
        <v/>
      </c>
      <c r="MW12" s="860"/>
      <c r="MX12" s="860" t="str">
        <f>IF(MX4="Y", "School Aged", "")</f>
        <v/>
      </c>
      <c r="MY12" s="860"/>
      <c r="MZ12" s="860" t="str">
        <f>IF(MZ4="Y", "Infants", "")</f>
        <v/>
      </c>
      <c r="NA12" s="860"/>
      <c r="NB12" s="860" t="str">
        <f>IF(NB4="Y", "1 year-olds", "")</f>
        <v/>
      </c>
      <c r="NC12" s="860"/>
      <c r="ND12" s="860" t="str">
        <f>IF(ND4="Y", "2 year-olds", "")</f>
        <v/>
      </c>
      <c r="NE12" s="860"/>
      <c r="NF12" s="860" t="str">
        <f>IF(NF4="Y", "Preschoolers", "")</f>
        <v/>
      </c>
      <c r="NG12" s="860"/>
      <c r="NH12" s="860" t="str">
        <f>IF(NH4="Y", "School Aged", "")</f>
        <v/>
      </c>
      <c r="NI12" s="860"/>
      <c r="NJ12" s="860" t="str">
        <f>IF(NJ4="Y", "Infants", "")</f>
        <v/>
      </c>
      <c r="NK12" s="860"/>
      <c r="NL12" s="860" t="str">
        <f>IF(NL4="Y", "1 year-olds", "")</f>
        <v/>
      </c>
      <c r="NM12" s="860"/>
      <c r="NN12" s="860" t="str">
        <f>IF(NN4="Y", "2 year-olds", "")</f>
        <v/>
      </c>
      <c r="NO12" s="860"/>
      <c r="NP12" s="860" t="str">
        <f>IF(NP4="Y", "Preschoolers", "")</f>
        <v/>
      </c>
      <c r="NQ12" s="860"/>
      <c r="NR12" s="860" t="str">
        <f>IF(NR4="Y", "School Aged", "")</f>
        <v/>
      </c>
      <c r="NS12" s="860"/>
      <c r="NT12" s="860" t="str">
        <f>IF(NT4="Y", "Infants", "")</f>
        <v/>
      </c>
      <c r="NU12" s="860"/>
      <c r="NV12" s="860" t="str">
        <f>IF(NV4="Y", "1 year-olds", "")</f>
        <v/>
      </c>
      <c r="NW12" s="860"/>
      <c r="NX12" s="860" t="str">
        <f>IF(NX4="Y", "2 year-olds", "")</f>
        <v/>
      </c>
      <c r="NY12" s="860"/>
      <c r="NZ12" s="860" t="str">
        <f>IF(NZ4="Y", "Preschoolers", "")</f>
        <v/>
      </c>
      <c r="OA12" s="860"/>
      <c r="OB12" s="860" t="str">
        <f>IF(OB4="Y", "School Aged", "")</f>
        <v/>
      </c>
      <c r="OC12" s="860"/>
      <c r="OD12" s="860" t="str">
        <f>IF(OD4="Y", "Infants", "")</f>
        <v/>
      </c>
      <c r="OE12" s="860"/>
      <c r="OF12" s="860" t="str">
        <f>IF(OF4="Y", "1 year-olds", "")</f>
        <v/>
      </c>
      <c r="OG12" s="860"/>
      <c r="OH12" s="860" t="str">
        <f>IF(OH4="Y", "2 year-olds", "")</f>
        <v/>
      </c>
      <c r="OI12" s="860"/>
      <c r="OJ12" s="860" t="str">
        <f>IF(OJ4="Y", "Preschoolers", "")</f>
        <v/>
      </c>
      <c r="OK12" s="860"/>
      <c r="OL12" s="860" t="str">
        <f>IF(OL4="Y", "School Aged", "")</f>
        <v/>
      </c>
      <c r="OM12" s="860"/>
      <c r="ON12" s="860" t="str">
        <f>IF(ON4="Y", "Infants", "")</f>
        <v/>
      </c>
      <c r="OO12" s="860"/>
      <c r="OP12" s="860" t="str">
        <f>IF(OP4="Y", "1 year-olds", "")</f>
        <v/>
      </c>
      <c r="OQ12" s="860"/>
      <c r="OR12" s="860" t="str">
        <f>IF(OR4="Y", "2 year-olds", "")</f>
        <v/>
      </c>
      <c r="OS12" s="860"/>
      <c r="OT12" s="860" t="str">
        <f>IF(OT4="Y", "Preschoolers", "")</f>
        <v/>
      </c>
      <c r="OU12" s="860"/>
      <c r="OV12" s="860" t="str">
        <f>IF(OV4="Y", "School Aged", "")</f>
        <v/>
      </c>
      <c r="OW12" s="860"/>
      <c r="OX12" s="860" t="str">
        <f>IF(OX4="Y", "Infants", "")</f>
        <v/>
      </c>
      <c r="OY12" s="860"/>
      <c r="OZ12" s="860" t="str">
        <f>IF(OZ4="Y", "1 year-olds", "")</f>
        <v/>
      </c>
      <c r="PA12" s="860"/>
      <c r="PB12" s="860" t="str">
        <f>IF(PB4="Y", "2 year-olds", "")</f>
        <v/>
      </c>
      <c r="PC12" s="860"/>
      <c r="PD12" s="860" t="str">
        <f>IF(PD4="Y", "Preschoolers", "")</f>
        <v/>
      </c>
      <c r="PE12" s="860"/>
      <c r="PF12" s="860" t="str">
        <f>IF(PF4="Y", "School Aged", "")</f>
        <v/>
      </c>
      <c r="PG12" s="860"/>
      <c r="PH12" s="860" t="str">
        <f>IF(PH4="Y", "Infants", "")</f>
        <v/>
      </c>
      <c r="PI12" s="860"/>
      <c r="PJ12" s="860" t="str">
        <f>IF(PJ4="Y", "1 year-olds", "")</f>
        <v/>
      </c>
      <c r="PK12" s="860"/>
      <c r="PL12" s="860" t="str">
        <f>IF(PL4="Y", "2 year-olds", "")</f>
        <v/>
      </c>
      <c r="PM12" s="860"/>
      <c r="PN12" s="860" t="str">
        <f>IF(PN4="Y", "Preschoolers", "")</f>
        <v/>
      </c>
      <c r="PO12" s="860"/>
      <c r="PP12" s="860" t="str">
        <f>IF(PP4="Y", "School Aged", "")</f>
        <v/>
      </c>
      <c r="PQ12" s="860"/>
      <c r="PR12" s="860" t="str">
        <f>IF(PR4="Y", "Infants", "")</f>
        <v/>
      </c>
      <c r="PS12" s="860"/>
      <c r="PT12" s="860" t="str">
        <f>IF(PT4="Y", "1 year-olds", "")</f>
        <v/>
      </c>
      <c r="PU12" s="860"/>
      <c r="PV12" s="860" t="str">
        <f>IF(PV4="Y", "2 year-olds", "")</f>
        <v/>
      </c>
      <c r="PW12" s="860"/>
      <c r="PX12" s="860" t="str">
        <f>IF(PX4="Y", "Preschoolers", "")</f>
        <v/>
      </c>
      <c r="PY12" s="860"/>
      <c r="PZ12" s="860" t="str">
        <f>IF(PZ4="Y", "School Aged", "")</f>
        <v/>
      </c>
      <c r="QA12" s="860"/>
      <c r="QB12" s="860" t="str">
        <f>IF(QB4="Y", "Infants", "")</f>
        <v/>
      </c>
      <c r="QC12" s="860"/>
      <c r="QD12" s="860" t="str">
        <f>IF(QD4="Y", "1 year-olds", "")</f>
        <v/>
      </c>
      <c r="QE12" s="860"/>
      <c r="QF12" s="860" t="str">
        <f>IF(QF4="Y", "2 year-olds", "")</f>
        <v/>
      </c>
      <c r="QG12" s="860"/>
      <c r="QH12" s="860" t="str">
        <f>IF(QH4="Y", "Preschoolers", "")</f>
        <v/>
      </c>
      <c r="QI12" s="860"/>
      <c r="QJ12" s="860" t="str">
        <f>IF(QJ4="Y", "School Aged", "")</f>
        <v/>
      </c>
      <c r="QK12" s="860"/>
      <c r="QL12" s="860" t="str">
        <f>IF(QL4="Y", "Infants", "")</f>
        <v/>
      </c>
      <c r="QM12" s="860"/>
      <c r="QN12" s="860" t="str">
        <f>IF(QN4="Y", "1 year-olds", "")</f>
        <v/>
      </c>
      <c r="QO12" s="860"/>
      <c r="QP12" s="860" t="str">
        <f>IF(QP4="Y", "2 year-olds", "")</f>
        <v/>
      </c>
      <c r="QQ12" s="860"/>
      <c r="QR12" s="860" t="str">
        <f>IF(QR4="Y", "Preschoolers", "")</f>
        <v/>
      </c>
      <c r="QS12" s="860"/>
      <c r="QT12" s="860" t="str">
        <f>IF(QT4="Y", "School Aged", "")</f>
        <v/>
      </c>
      <c r="QU12" s="860"/>
      <c r="QV12" s="860" t="str">
        <f>IF(QV4="Y", "Infants", "")</f>
        <v/>
      </c>
      <c r="QW12" s="860"/>
      <c r="QX12" s="860" t="str">
        <f>IF(QX4="Y", "1 year-olds", "")</f>
        <v/>
      </c>
      <c r="QY12" s="860"/>
      <c r="QZ12" s="860" t="str">
        <f>IF(QZ4="Y", "2 year-olds", "")</f>
        <v/>
      </c>
      <c r="RA12" s="860"/>
      <c r="RB12" s="860" t="str">
        <f>IF(RB4="Y", "Preschoolers", "")</f>
        <v/>
      </c>
      <c r="RC12" s="860"/>
      <c r="RD12" s="860" t="str">
        <f>IF(RD4="Y", "School Aged", "")</f>
        <v/>
      </c>
      <c r="RE12" s="860"/>
      <c r="RF12" s="860" t="str">
        <f>IF(RF4="Y", "Infants", "")</f>
        <v/>
      </c>
      <c r="RG12" s="860"/>
      <c r="RH12" s="860" t="str">
        <f>IF(RH4="Y", "1 year-olds", "")</f>
        <v/>
      </c>
      <c r="RI12" s="860"/>
      <c r="RJ12" s="860" t="str">
        <f>IF(RJ4="Y", "2 year-olds", "")</f>
        <v/>
      </c>
      <c r="RK12" s="860"/>
      <c r="RL12" s="860" t="str">
        <f>IF(RL4="Y", "Preschoolers", "")</f>
        <v/>
      </c>
      <c r="RM12" s="860"/>
      <c r="RN12" s="860" t="str">
        <f>IF(RN4="Y", "School Aged", "")</f>
        <v/>
      </c>
      <c r="RO12" s="860"/>
      <c r="RP12" s="860" t="str">
        <f>IF(RP4="Y", "Infants", "")</f>
        <v/>
      </c>
      <c r="RQ12" s="860"/>
      <c r="RR12" s="860" t="str">
        <f>IF(RR4="Y", "1 year-olds", "")</f>
        <v/>
      </c>
      <c r="RS12" s="860"/>
      <c r="RT12" s="860" t="str">
        <f>IF(RT4="Y", "2 year-olds", "")</f>
        <v/>
      </c>
      <c r="RU12" s="860"/>
      <c r="RV12" s="860" t="str">
        <f>IF(RV4="Y", "Preschoolers", "")</f>
        <v/>
      </c>
      <c r="RW12" s="860"/>
      <c r="RX12" s="860" t="str">
        <f>IF(RX4="Y", "School Aged", "")</f>
        <v/>
      </c>
      <c r="RY12" s="860"/>
      <c r="RZ12" s="860" t="str">
        <f>IF(RZ4="Y", "Infants", "")</f>
        <v/>
      </c>
      <c r="SA12" s="860"/>
      <c r="SB12" s="860" t="str">
        <f>IF(SB4="Y", "1 year-olds", "")</f>
        <v/>
      </c>
      <c r="SC12" s="860"/>
      <c r="SD12" s="860" t="str">
        <f>IF(SD4="Y", "2 year-olds", "")</f>
        <v/>
      </c>
      <c r="SE12" s="860"/>
      <c r="SF12" s="860" t="str">
        <f>IF(SF4="Y", "Preschoolers", "")</f>
        <v/>
      </c>
      <c r="SG12" s="860"/>
      <c r="SH12" s="860" t="str">
        <f>IF(SH4="Y", "School Aged", "")</f>
        <v/>
      </c>
      <c r="SI12" s="860"/>
      <c r="SJ12" s="860" t="str">
        <f>IF(SJ4="Y", "Infants", "")</f>
        <v/>
      </c>
      <c r="SK12" s="860"/>
      <c r="SL12" s="860" t="str">
        <f>IF(SL4="Y", "1 year-olds", "")</f>
        <v/>
      </c>
      <c r="SM12" s="860"/>
      <c r="SN12" s="860" t="str">
        <f>IF(SN4="Y", "2 year-olds", "")</f>
        <v/>
      </c>
      <c r="SO12" s="860"/>
      <c r="SP12" s="860" t="str">
        <f>IF(SP4="Y", "Preschoolers", "")</f>
        <v/>
      </c>
      <c r="SQ12" s="860"/>
      <c r="SR12" s="860" t="str">
        <f>IF(SR4="Y", "School Aged", "")</f>
        <v/>
      </c>
      <c r="SS12" s="860"/>
    </row>
    <row r="13" spans="1:524" s="73" customFormat="1" ht="31.5" customHeight="1" x14ac:dyDescent="0.25">
      <c r="A13" s="863"/>
      <c r="B13" s="864"/>
      <c r="C13" s="114" t="s">
        <v>527</v>
      </c>
      <c r="D13" s="206" t="s">
        <v>526</v>
      </c>
      <c r="E13" s="207" t="s">
        <v>527</v>
      </c>
      <c r="F13" s="206" t="s">
        <v>526</v>
      </c>
      <c r="G13" s="207" t="s">
        <v>527</v>
      </c>
      <c r="H13" s="206" t="s">
        <v>526</v>
      </c>
      <c r="I13" s="207" t="s">
        <v>527</v>
      </c>
      <c r="J13" s="206" t="s">
        <v>526</v>
      </c>
      <c r="K13" s="219" t="s">
        <v>527</v>
      </c>
      <c r="L13" s="206" t="s">
        <v>526</v>
      </c>
      <c r="M13" s="114" t="s">
        <v>527</v>
      </c>
      <c r="N13" s="206" t="s">
        <v>526</v>
      </c>
      <c r="O13" s="207" t="s">
        <v>527</v>
      </c>
      <c r="P13" s="206" t="s">
        <v>526</v>
      </c>
      <c r="Q13" s="207" t="s">
        <v>527</v>
      </c>
      <c r="R13" s="206" t="s">
        <v>526</v>
      </c>
      <c r="S13" s="207" t="s">
        <v>527</v>
      </c>
      <c r="T13" s="206" t="s">
        <v>526</v>
      </c>
      <c r="U13" s="219" t="s">
        <v>527</v>
      </c>
      <c r="V13" s="206" t="s">
        <v>526</v>
      </c>
      <c r="W13" s="254"/>
      <c r="X13" s="311" t="str">
        <f>IF(X4="Y", "Full-Time", "")</f>
        <v/>
      </c>
      <c r="Y13" s="311" t="str">
        <f>IF(X4="Y", "Part-Time", "")</f>
        <v/>
      </c>
      <c r="Z13" s="311" t="str">
        <f t="shared" ref="Z13" si="0">IF(Z4="Y", "Full-Time", "")</f>
        <v/>
      </c>
      <c r="AA13" s="311" t="str">
        <f t="shared" ref="AA13" si="1">IF(Z4="Y", "Part-Time", "")</f>
        <v/>
      </c>
      <c r="AB13" s="311" t="str">
        <f t="shared" ref="AB13" si="2">IF(AB4="Y", "Full-Time", "")</f>
        <v/>
      </c>
      <c r="AC13" s="311" t="str">
        <f t="shared" ref="AC13" si="3">IF(AB4="Y", "Part-Time", "")</f>
        <v/>
      </c>
      <c r="AD13" s="311" t="str">
        <f t="shared" ref="AD13" si="4">IF(AD4="Y", "Full-Time", "")</f>
        <v/>
      </c>
      <c r="AE13" s="311" t="str">
        <f t="shared" ref="AE13" si="5">IF(AD4="Y", "Part-Time", "")</f>
        <v/>
      </c>
      <c r="AF13" s="311" t="str">
        <f t="shared" ref="AF13" si="6">IF(AF4="Y", "Full-Time", "")</f>
        <v/>
      </c>
      <c r="AG13" s="311" t="str">
        <f t="shared" ref="AG13" si="7">IF(AF4="Y", "Part-Time", "")</f>
        <v/>
      </c>
      <c r="AH13" s="311" t="str">
        <f t="shared" ref="AH13" si="8">IF(AH4="Y", "Full-Time", "")</f>
        <v/>
      </c>
      <c r="AI13" s="311" t="str">
        <f t="shared" ref="AI13" si="9">IF(AH4="Y", "Part-Time", "")</f>
        <v/>
      </c>
      <c r="AJ13" s="311" t="str">
        <f t="shared" ref="AJ13:CR13" si="10">IF(AJ4="Y", "Full-Time", "")</f>
        <v/>
      </c>
      <c r="AK13" s="311" t="str">
        <f t="shared" ref="AK13:CS13" si="11">IF(AJ4="Y", "Part-Time", "")</f>
        <v/>
      </c>
      <c r="AL13" s="311" t="str">
        <f t="shared" ref="AL13:CT13" si="12">IF(AL4="Y", "Full-Time", "")</f>
        <v/>
      </c>
      <c r="AM13" s="311" t="str">
        <f t="shared" ref="AM13:CU13" si="13">IF(AL4="Y", "Part-Time", "")</f>
        <v/>
      </c>
      <c r="AN13" s="311" t="str">
        <f t="shared" ref="AN13:CV13" si="14">IF(AN4="Y", "Full-Time", "")</f>
        <v/>
      </c>
      <c r="AO13" s="311" t="str">
        <f t="shared" ref="AO13:CW13" si="15">IF(AN4="Y", "Part-Time", "")</f>
        <v/>
      </c>
      <c r="AP13" s="311" t="str">
        <f t="shared" ref="AP13:CX13" si="16">IF(AP4="Y", "Full-Time", "")</f>
        <v/>
      </c>
      <c r="AQ13" s="311" t="str">
        <f t="shared" ref="AQ13:CY13" si="17">IF(AP4="Y", "Part-Time", "")</f>
        <v/>
      </c>
      <c r="AR13" s="311" t="str">
        <f t="shared" ref="AR13" si="18">IF(AR4="Y", "Full-Time", "")</f>
        <v/>
      </c>
      <c r="AS13" s="311" t="str">
        <f t="shared" ref="AS13" si="19">IF(AR4="Y", "Part-Time", "")</f>
        <v/>
      </c>
      <c r="AT13" s="311" t="str">
        <f t="shared" si="10"/>
        <v/>
      </c>
      <c r="AU13" s="311" t="str">
        <f t="shared" si="11"/>
        <v/>
      </c>
      <c r="AV13" s="311" t="str">
        <f t="shared" si="12"/>
        <v/>
      </c>
      <c r="AW13" s="311" t="str">
        <f t="shared" si="13"/>
        <v/>
      </c>
      <c r="AX13" s="311" t="str">
        <f t="shared" si="14"/>
        <v/>
      </c>
      <c r="AY13" s="311" t="str">
        <f t="shared" si="15"/>
        <v/>
      </c>
      <c r="AZ13" s="311" t="str">
        <f t="shared" si="16"/>
        <v/>
      </c>
      <c r="BA13" s="311" t="str">
        <f t="shared" si="17"/>
        <v/>
      </c>
      <c r="BB13" s="311" t="str">
        <f t="shared" ref="BB13" si="20">IF(BB4="Y", "Full-Time", "")</f>
        <v/>
      </c>
      <c r="BC13" s="311" t="str">
        <f t="shared" ref="BC13" si="21">IF(BB4="Y", "Part-Time", "")</f>
        <v/>
      </c>
      <c r="BD13" s="311" t="str">
        <f t="shared" si="10"/>
        <v/>
      </c>
      <c r="BE13" s="311" t="str">
        <f t="shared" si="11"/>
        <v/>
      </c>
      <c r="BF13" s="311" t="str">
        <f t="shared" si="12"/>
        <v/>
      </c>
      <c r="BG13" s="311" t="str">
        <f t="shared" si="13"/>
        <v/>
      </c>
      <c r="BH13" s="311" t="str">
        <f t="shared" si="14"/>
        <v/>
      </c>
      <c r="BI13" s="311" t="str">
        <f t="shared" si="15"/>
        <v/>
      </c>
      <c r="BJ13" s="311" t="str">
        <f t="shared" si="16"/>
        <v/>
      </c>
      <c r="BK13" s="311" t="str">
        <f t="shared" si="17"/>
        <v/>
      </c>
      <c r="BL13" s="311" t="str">
        <f t="shared" ref="BL13" si="22">IF(BL4="Y", "Full-Time", "")</f>
        <v/>
      </c>
      <c r="BM13" s="311" t="str">
        <f t="shared" ref="BM13" si="23">IF(BL4="Y", "Part-Time", "")</f>
        <v/>
      </c>
      <c r="BN13" s="311" t="str">
        <f t="shared" si="10"/>
        <v/>
      </c>
      <c r="BO13" s="311" t="str">
        <f t="shared" si="11"/>
        <v/>
      </c>
      <c r="BP13" s="311" t="str">
        <f t="shared" si="12"/>
        <v/>
      </c>
      <c r="BQ13" s="311" t="str">
        <f t="shared" si="13"/>
        <v/>
      </c>
      <c r="BR13" s="311" t="str">
        <f t="shared" si="14"/>
        <v/>
      </c>
      <c r="BS13" s="311" t="str">
        <f t="shared" si="15"/>
        <v/>
      </c>
      <c r="BT13" s="311" t="str">
        <f t="shared" si="16"/>
        <v/>
      </c>
      <c r="BU13" s="311" t="str">
        <f t="shared" si="17"/>
        <v/>
      </c>
      <c r="BV13" s="311" t="str">
        <f t="shared" ref="BV13" si="24">IF(BV4="Y", "Full-Time", "")</f>
        <v/>
      </c>
      <c r="BW13" s="311" t="str">
        <f t="shared" ref="BW13" si="25">IF(BV4="Y", "Part-Time", "")</f>
        <v/>
      </c>
      <c r="BX13" s="311" t="str">
        <f t="shared" si="10"/>
        <v/>
      </c>
      <c r="BY13" s="311" t="str">
        <f t="shared" si="11"/>
        <v/>
      </c>
      <c r="BZ13" s="311" t="str">
        <f t="shared" si="12"/>
        <v/>
      </c>
      <c r="CA13" s="311" t="str">
        <f t="shared" si="13"/>
        <v/>
      </c>
      <c r="CB13" s="311" t="str">
        <f t="shared" si="14"/>
        <v/>
      </c>
      <c r="CC13" s="311" t="str">
        <f t="shared" si="15"/>
        <v/>
      </c>
      <c r="CD13" s="311" t="str">
        <f t="shared" si="16"/>
        <v/>
      </c>
      <c r="CE13" s="311" t="str">
        <f t="shared" si="17"/>
        <v/>
      </c>
      <c r="CF13" s="311" t="str">
        <f t="shared" ref="CF13" si="26">IF(CF4="Y", "Full-Time", "")</f>
        <v/>
      </c>
      <c r="CG13" s="311" t="str">
        <f t="shared" ref="CG13" si="27">IF(CF4="Y", "Part-Time", "")</f>
        <v/>
      </c>
      <c r="CH13" s="311" t="str">
        <f t="shared" si="10"/>
        <v/>
      </c>
      <c r="CI13" s="311" t="str">
        <f t="shared" si="11"/>
        <v/>
      </c>
      <c r="CJ13" s="311" t="str">
        <f t="shared" si="12"/>
        <v/>
      </c>
      <c r="CK13" s="311" t="str">
        <f t="shared" si="13"/>
        <v/>
      </c>
      <c r="CL13" s="311" t="str">
        <f t="shared" si="14"/>
        <v/>
      </c>
      <c r="CM13" s="311" t="str">
        <f t="shared" si="15"/>
        <v/>
      </c>
      <c r="CN13" s="311" t="str">
        <f t="shared" si="16"/>
        <v/>
      </c>
      <c r="CO13" s="311" t="str">
        <f t="shared" si="17"/>
        <v/>
      </c>
      <c r="CP13" s="311" t="str">
        <f t="shared" ref="CP13" si="28">IF(CP4="Y", "Full-Time", "")</f>
        <v/>
      </c>
      <c r="CQ13" s="311" t="str">
        <f t="shared" ref="CQ13" si="29">IF(CP4="Y", "Part-Time", "")</f>
        <v/>
      </c>
      <c r="CR13" s="311" t="str">
        <f t="shared" si="10"/>
        <v/>
      </c>
      <c r="CS13" s="311" t="str">
        <f t="shared" si="11"/>
        <v/>
      </c>
      <c r="CT13" s="311" t="str">
        <f t="shared" si="12"/>
        <v/>
      </c>
      <c r="CU13" s="311" t="str">
        <f t="shared" si="13"/>
        <v/>
      </c>
      <c r="CV13" s="311" t="str">
        <f t="shared" si="14"/>
        <v/>
      </c>
      <c r="CW13" s="311" t="str">
        <f t="shared" si="15"/>
        <v/>
      </c>
      <c r="CX13" s="311" t="str">
        <f t="shared" si="16"/>
        <v/>
      </c>
      <c r="CY13" s="311" t="str">
        <f t="shared" si="17"/>
        <v/>
      </c>
      <c r="CZ13" s="311" t="str">
        <f t="shared" ref="CZ13" si="30">IF(CZ4="Y", "Full-Time", "")</f>
        <v/>
      </c>
      <c r="DA13" s="311" t="str">
        <f t="shared" ref="DA13" si="31">IF(CZ4="Y", "Part-Time", "")</f>
        <v/>
      </c>
      <c r="DB13" s="311" t="str">
        <f t="shared" ref="DB13:FJ13" si="32">IF(DB4="Y", "Full-Time", "")</f>
        <v/>
      </c>
      <c r="DC13" s="311" t="str">
        <f t="shared" ref="DC13:FK13" si="33">IF(DB4="Y", "Part-Time", "")</f>
        <v/>
      </c>
      <c r="DD13" s="311" t="str">
        <f t="shared" ref="DD13:FL13" si="34">IF(DD4="Y", "Full-Time", "")</f>
        <v/>
      </c>
      <c r="DE13" s="311" t="str">
        <f t="shared" ref="DE13:FM13" si="35">IF(DD4="Y", "Part-Time", "")</f>
        <v/>
      </c>
      <c r="DF13" s="311" t="str">
        <f t="shared" ref="DF13:FN13" si="36">IF(DF4="Y", "Full-Time", "")</f>
        <v/>
      </c>
      <c r="DG13" s="311" t="str">
        <f t="shared" ref="DG13:FO13" si="37">IF(DF4="Y", "Part-Time", "")</f>
        <v/>
      </c>
      <c r="DH13" s="311" t="str">
        <f t="shared" ref="DH13:FP13" si="38">IF(DH4="Y", "Full-Time", "")</f>
        <v/>
      </c>
      <c r="DI13" s="311" t="str">
        <f t="shared" ref="DI13:FQ13" si="39">IF(DH4="Y", "Part-Time", "")</f>
        <v/>
      </c>
      <c r="DJ13" s="311" t="str">
        <f t="shared" ref="DJ13" si="40">IF(DJ4="Y", "Full-Time", "")</f>
        <v/>
      </c>
      <c r="DK13" s="311" t="str">
        <f t="shared" ref="DK13" si="41">IF(DJ4="Y", "Part-Time", "")</f>
        <v/>
      </c>
      <c r="DL13" s="311" t="str">
        <f t="shared" si="32"/>
        <v/>
      </c>
      <c r="DM13" s="311" t="str">
        <f t="shared" si="33"/>
        <v/>
      </c>
      <c r="DN13" s="311" t="str">
        <f t="shared" si="34"/>
        <v/>
      </c>
      <c r="DO13" s="311" t="str">
        <f t="shared" si="35"/>
        <v/>
      </c>
      <c r="DP13" s="311" t="str">
        <f t="shared" si="36"/>
        <v/>
      </c>
      <c r="DQ13" s="311" t="str">
        <f t="shared" si="37"/>
        <v/>
      </c>
      <c r="DR13" s="311" t="str">
        <f t="shared" si="38"/>
        <v/>
      </c>
      <c r="DS13" s="311" t="str">
        <f t="shared" si="39"/>
        <v/>
      </c>
      <c r="DT13" s="311" t="str">
        <f t="shared" ref="DT13" si="42">IF(DT4="Y", "Full-Time", "")</f>
        <v/>
      </c>
      <c r="DU13" s="311" t="str">
        <f t="shared" ref="DU13" si="43">IF(DT4="Y", "Part-Time", "")</f>
        <v/>
      </c>
      <c r="DV13" s="311" t="str">
        <f t="shared" si="32"/>
        <v/>
      </c>
      <c r="DW13" s="311" t="str">
        <f t="shared" si="33"/>
        <v/>
      </c>
      <c r="DX13" s="311" t="str">
        <f t="shared" si="34"/>
        <v/>
      </c>
      <c r="DY13" s="311" t="str">
        <f t="shared" si="35"/>
        <v/>
      </c>
      <c r="DZ13" s="311" t="str">
        <f t="shared" si="36"/>
        <v/>
      </c>
      <c r="EA13" s="311" t="str">
        <f t="shared" si="37"/>
        <v/>
      </c>
      <c r="EB13" s="311" t="str">
        <f t="shared" si="38"/>
        <v/>
      </c>
      <c r="EC13" s="311" t="str">
        <f t="shared" si="39"/>
        <v/>
      </c>
      <c r="ED13" s="311" t="str">
        <f t="shared" ref="ED13" si="44">IF(ED4="Y", "Full-Time", "")</f>
        <v/>
      </c>
      <c r="EE13" s="311" t="str">
        <f t="shared" ref="EE13" si="45">IF(ED4="Y", "Part-Time", "")</f>
        <v/>
      </c>
      <c r="EF13" s="311" t="str">
        <f t="shared" si="32"/>
        <v/>
      </c>
      <c r="EG13" s="311" t="str">
        <f t="shared" si="33"/>
        <v/>
      </c>
      <c r="EH13" s="311" t="str">
        <f t="shared" si="34"/>
        <v/>
      </c>
      <c r="EI13" s="311" t="str">
        <f t="shared" si="35"/>
        <v/>
      </c>
      <c r="EJ13" s="311" t="str">
        <f t="shared" si="36"/>
        <v/>
      </c>
      <c r="EK13" s="311" t="str">
        <f t="shared" si="37"/>
        <v/>
      </c>
      <c r="EL13" s="311" t="str">
        <f t="shared" si="38"/>
        <v/>
      </c>
      <c r="EM13" s="311" t="str">
        <f t="shared" si="39"/>
        <v/>
      </c>
      <c r="EN13" s="311" t="str">
        <f t="shared" ref="EN13" si="46">IF(EN4="Y", "Full-Time", "")</f>
        <v/>
      </c>
      <c r="EO13" s="311" t="str">
        <f t="shared" ref="EO13" si="47">IF(EN4="Y", "Part-Time", "")</f>
        <v/>
      </c>
      <c r="EP13" s="311" t="str">
        <f t="shared" si="32"/>
        <v/>
      </c>
      <c r="EQ13" s="311" t="str">
        <f t="shared" si="33"/>
        <v/>
      </c>
      <c r="ER13" s="311" t="str">
        <f t="shared" si="34"/>
        <v/>
      </c>
      <c r="ES13" s="311" t="str">
        <f t="shared" si="35"/>
        <v/>
      </c>
      <c r="ET13" s="311" t="str">
        <f t="shared" si="36"/>
        <v/>
      </c>
      <c r="EU13" s="311" t="str">
        <f t="shared" si="37"/>
        <v/>
      </c>
      <c r="EV13" s="311" t="str">
        <f t="shared" si="38"/>
        <v/>
      </c>
      <c r="EW13" s="311" t="str">
        <f t="shared" si="39"/>
        <v/>
      </c>
      <c r="EX13" s="311" t="str">
        <f t="shared" ref="EX13" si="48">IF(EX4="Y", "Full-Time", "")</f>
        <v/>
      </c>
      <c r="EY13" s="311" t="str">
        <f t="shared" ref="EY13" si="49">IF(EX4="Y", "Part-Time", "")</f>
        <v/>
      </c>
      <c r="EZ13" s="311" t="str">
        <f t="shared" si="32"/>
        <v/>
      </c>
      <c r="FA13" s="311" t="str">
        <f t="shared" si="33"/>
        <v/>
      </c>
      <c r="FB13" s="311" t="str">
        <f t="shared" si="34"/>
        <v/>
      </c>
      <c r="FC13" s="311" t="str">
        <f t="shared" si="35"/>
        <v/>
      </c>
      <c r="FD13" s="311" t="str">
        <f t="shared" si="36"/>
        <v/>
      </c>
      <c r="FE13" s="311" t="str">
        <f t="shared" si="37"/>
        <v/>
      </c>
      <c r="FF13" s="311" t="str">
        <f t="shared" si="38"/>
        <v/>
      </c>
      <c r="FG13" s="311" t="str">
        <f t="shared" si="39"/>
        <v/>
      </c>
      <c r="FH13" s="311" t="str">
        <f t="shared" ref="FH13" si="50">IF(FH4="Y", "Full-Time", "")</f>
        <v/>
      </c>
      <c r="FI13" s="311" t="str">
        <f t="shared" ref="FI13" si="51">IF(FH4="Y", "Part-Time", "")</f>
        <v/>
      </c>
      <c r="FJ13" s="311" t="str">
        <f t="shared" si="32"/>
        <v/>
      </c>
      <c r="FK13" s="311" t="str">
        <f t="shared" si="33"/>
        <v/>
      </c>
      <c r="FL13" s="311" t="str">
        <f t="shared" si="34"/>
        <v/>
      </c>
      <c r="FM13" s="311" t="str">
        <f t="shared" si="35"/>
        <v/>
      </c>
      <c r="FN13" s="311" t="str">
        <f t="shared" si="36"/>
        <v/>
      </c>
      <c r="FO13" s="311" t="str">
        <f t="shared" si="37"/>
        <v/>
      </c>
      <c r="FP13" s="311" t="str">
        <f t="shared" si="38"/>
        <v/>
      </c>
      <c r="FQ13" s="311" t="str">
        <f t="shared" si="39"/>
        <v/>
      </c>
      <c r="FR13" s="311" t="str">
        <f t="shared" ref="FR13" si="52">IF(FR4="Y", "Full-Time", "")</f>
        <v/>
      </c>
      <c r="FS13" s="311" t="str">
        <f t="shared" ref="FS13" si="53">IF(FR4="Y", "Part-Time", "")</f>
        <v/>
      </c>
      <c r="FT13" s="311" t="str">
        <f t="shared" ref="FT13:IB13" si="54">IF(FT4="Y", "Full-Time", "")</f>
        <v/>
      </c>
      <c r="FU13" s="311" t="str">
        <f t="shared" ref="FU13:IC13" si="55">IF(FT4="Y", "Part-Time", "")</f>
        <v/>
      </c>
      <c r="FV13" s="311" t="str">
        <f t="shared" ref="FV13:ID13" si="56">IF(FV4="Y", "Full-Time", "")</f>
        <v/>
      </c>
      <c r="FW13" s="311" t="str">
        <f t="shared" ref="FW13:IE13" si="57">IF(FV4="Y", "Part-Time", "")</f>
        <v/>
      </c>
      <c r="FX13" s="311" t="str">
        <f t="shared" ref="FX13:IF13" si="58">IF(FX4="Y", "Full-Time", "")</f>
        <v/>
      </c>
      <c r="FY13" s="311" t="str">
        <f t="shared" ref="FY13:IG13" si="59">IF(FX4="Y", "Part-Time", "")</f>
        <v/>
      </c>
      <c r="FZ13" s="311" t="str">
        <f t="shared" ref="FZ13:IH13" si="60">IF(FZ4="Y", "Full-Time", "")</f>
        <v/>
      </c>
      <c r="GA13" s="311" t="str">
        <f t="shared" ref="GA13:II13" si="61">IF(FZ4="Y", "Part-Time", "")</f>
        <v/>
      </c>
      <c r="GB13" s="311" t="str">
        <f t="shared" ref="GB13" si="62">IF(GB4="Y", "Full-Time", "")</f>
        <v/>
      </c>
      <c r="GC13" s="311" t="str">
        <f t="shared" ref="GC13" si="63">IF(GB4="Y", "Part-Time", "")</f>
        <v/>
      </c>
      <c r="GD13" s="311" t="str">
        <f t="shared" si="54"/>
        <v/>
      </c>
      <c r="GE13" s="311" t="str">
        <f t="shared" si="55"/>
        <v/>
      </c>
      <c r="GF13" s="311" t="str">
        <f t="shared" si="56"/>
        <v/>
      </c>
      <c r="GG13" s="311" t="str">
        <f t="shared" si="57"/>
        <v/>
      </c>
      <c r="GH13" s="311" t="str">
        <f t="shared" si="58"/>
        <v/>
      </c>
      <c r="GI13" s="311" t="str">
        <f t="shared" si="59"/>
        <v/>
      </c>
      <c r="GJ13" s="311" t="str">
        <f t="shared" si="60"/>
        <v/>
      </c>
      <c r="GK13" s="311" t="str">
        <f t="shared" si="61"/>
        <v/>
      </c>
      <c r="GL13" s="311" t="str">
        <f t="shared" ref="GL13" si="64">IF(GL4="Y", "Full-Time", "")</f>
        <v/>
      </c>
      <c r="GM13" s="311" t="str">
        <f t="shared" ref="GM13" si="65">IF(GL4="Y", "Part-Time", "")</f>
        <v/>
      </c>
      <c r="GN13" s="311" t="str">
        <f t="shared" si="54"/>
        <v/>
      </c>
      <c r="GO13" s="311" t="str">
        <f t="shared" si="55"/>
        <v/>
      </c>
      <c r="GP13" s="311" t="str">
        <f t="shared" si="56"/>
        <v/>
      </c>
      <c r="GQ13" s="311" t="str">
        <f t="shared" si="57"/>
        <v/>
      </c>
      <c r="GR13" s="311" t="str">
        <f t="shared" si="58"/>
        <v/>
      </c>
      <c r="GS13" s="311" t="str">
        <f t="shared" si="59"/>
        <v/>
      </c>
      <c r="GT13" s="311" t="str">
        <f t="shared" si="60"/>
        <v/>
      </c>
      <c r="GU13" s="311" t="str">
        <f t="shared" si="61"/>
        <v/>
      </c>
      <c r="GV13" s="311" t="str">
        <f t="shared" ref="GV13" si="66">IF(GV4="Y", "Full-Time", "")</f>
        <v/>
      </c>
      <c r="GW13" s="311" t="str">
        <f t="shared" ref="GW13" si="67">IF(GV4="Y", "Part-Time", "")</f>
        <v/>
      </c>
      <c r="GX13" s="311" t="str">
        <f t="shared" si="54"/>
        <v/>
      </c>
      <c r="GY13" s="311" t="str">
        <f t="shared" si="55"/>
        <v/>
      </c>
      <c r="GZ13" s="311" t="str">
        <f t="shared" si="56"/>
        <v/>
      </c>
      <c r="HA13" s="311" t="str">
        <f t="shared" si="57"/>
        <v/>
      </c>
      <c r="HB13" s="311" t="str">
        <f t="shared" si="58"/>
        <v/>
      </c>
      <c r="HC13" s="311" t="str">
        <f t="shared" si="59"/>
        <v/>
      </c>
      <c r="HD13" s="311" t="str">
        <f t="shared" si="60"/>
        <v/>
      </c>
      <c r="HE13" s="311" t="str">
        <f t="shared" si="61"/>
        <v/>
      </c>
      <c r="HF13" s="311" t="str">
        <f t="shared" ref="HF13" si="68">IF(HF4="Y", "Full-Time", "")</f>
        <v/>
      </c>
      <c r="HG13" s="311" t="str">
        <f t="shared" ref="HG13" si="69">IF(HF4="Y", "Part-Time", "")</f>
        <v/>
      </c>
      <c r="HH13" s="311" t="str">
        <f t="shared" si="54"/>
        <v/>
      </c>
      <c r="HI13" s="311" t="str">
        <f t="shared" si="55"/>
        <v/>
      </c>
      <c r="HJ13" s="311" t="str">
        <f t="shared" si="56"/>
        <v/>
      </c>
      <c r="HK13" s="311" t="str">
        <f t="shared" si="57"/>
        <v/>
      </c>
      <c r="HL13" s="311" t="str">
        <f t="shared" si="58"/>
        <v/>
      </c>
      <c r="HM13" s="311" t="str">
        <f t="shared" si="59"/>
        <v/>
      </c>
      <c r="HN13" s="311" t="str">
        <f t="shared" si="60"/>
        <v/>
      </c>
      <c r="HO13" s="311" t="str">
        <f t="shared" si="61"/>
        <v/>
      </c>
      <c r="HP13" s="311" t="str">
        <f t="shared" ref="HP13" si="70">IF(HP4="Y", "Full-Time", "")</f>
        <v/>
      </c>
      <c r="HQ13" s="311" t="str">
        <f t="shared" ref="HQ13" si="71">IF(HP4="Y", "Part-Time", "")</f>
        <v/>
      </c>
      <c r="HR13" s="311" t="str">
        <f t="shared" si="54"/>
        <v/>
      </c>
      <c r="HS13" s="311" t="str">
        <f t="shared" si="55"/>
        <v/>
      </c>
      <c r="HT13" s="311" t="str">
        <f t="shared" si="56"/>
        <v/>
      </c>
      <c r="HU13" s="311" t="str">
        <f t="shared" si="57"/>
        <v/>
      </c>
      <c r="HV13" s="311" t="str">
        <f t="shared" si="58"/>
        <v/>
      </c>
      <c r="HW13" s="311" t="str">
        <f t="shared" si="59"/>
        <v/>
      </c>
      <c r="HX13" s="311" t="str">
        <f t="shared" si="60"/>
        <v/>
      </c>
      <c r="HY13" s="311" t="str">
        <f t="shared" si="61"/>
        <v/>
      </c>
      <c r="HZ13" s="311" t="str">
        <f t="shared" ref="HZ13" si="72">IF(HZ4="Y", "Full-Time", "")</f>
        <v/>
      </c>
      <c r="IA13" s="311" t="str">
        <f t="shared" ref="IA13" si="73">IF(HZ4="Y", "Part-Time", "")</f>
        <v/>
      </c>
      <c r="IB13" s="311" t="str">
        <f t="shared" si="54"/>
        <v/>
      </c>
      <c r="IC13" s="311" t="str">
        <f t="shared" si="55"/>
        <v/>
      </c>
      <c r="ID13" s="311" t="str">
        <f t="shared" si="56"/>
        <v/>
      </c>
      <c r="IE13" s="311" t="str">
        <f t="shared" si="57"/>
        <v/>
      </c>
      <c r="IF13" s="311" t="str">
        <f t="shared" si="58"/>
        <v/>
      </c>
      <c r="IG13" s="311" t="str">
        <f t="shared" si="59"/>
        <v/>
      </c>
      <c r="IH13" s="311" t="str">
        <f t="shared" si="60"/>
        <v/>
      </c>
      <c r="II13" s="311" t="str">
        <f t="shared" si="61"/>
        <v/>
      </c>
      <c r="IJ13" s="311" t="str">
        <f t="shared" ref="IJ13" si="74">IF(IJ4="Y", "Full-Time", "")</f>
        <v/>
      </c>
      <c r="IK13" s="311" t="str">
        <f t="shared" ref="IK13" si="75">IF(IJ4="Y", "Part-Time", "")</f>
        <v/>
      </c>
      <c r="IL13" s="311" t="str">
        <f t="shared" ref="IL13:KT13" si="76">IF(IL4="Y", "Full-Time", "")</f>
        <v/>
      </c>
      <c r="IM13" s="311" t="str">
        <f t="shared" ref="IM13:KU13" si="77">IF(IL4="Y", "Part-Time", "")</f>
        <v/>
      </c>
      <c r="IN13" s="311" t="str">
        <f t="shared" ref="IN13:KV13" si="78">IF(IN4="Y", "Full-Time", "")</f>
        <v/>
      </c>
      <c r="IO13" s="311" t="str">
        <f t="shared" ref="IO13:KW13" si="79">IF(IN4="Y", "Part-Time", "")</f>
        <v/>
      </c>
      <c r="IP13" s="311" t="str">
        <f t="shared" ref="IP13:KX13" si="80">IF(IP4="Y", "Full-Time", "")</f>
        <v/>
      </c>
      <c r="IQ13" s="311" t="str">
        <f t="shared" ref="IQ13:KY13" si="81">IF(IP4="Y", "Part-Time", "")</f>
        <v/>
      </c>
      <c r="IR13" s="311" t="str">
        <f t="shared" ref="IR13:KZ13" si="82">IF(IR4="Y", "Full-Time", "")</f>
        <v/>
      </c>
      <c r="IS13" s="311" t="str">
        <f t="shared" ref="IS13:LA13" si="83">IF(IR4="Y", "Part-Time", "")</f>
        <v/>
      </c>
      <c r="IT13" s="311" t="str">
        <f t="shared" ref="IT13" si="84">IF(IT4="Y", "Full-Time", "")</f>
        <v/>
      </c>
      <c r="IU13" s="311" t="str">
        <f t="shared" ref="IU13" si="85">IF(IT4="Y", "Part-Time", "")</f>
        <v/>
      </c>
      <c r="IV13" s="311" t="str">
        <f t="shared" si="76"/>
        <v/>
      </c>
      <c r="IW13" s="311" t="str">
        <f t="shared" si="77"/>
        <v/>
      </c>
      <c r="IX13" s="311" t="str">
        <f t="shared" si="78"/>
        <v/>
      </c>
      <c r="IY13" s="311" t="str">
        <f t="shared" si="79"/>
        <v/>
      </c>
      <c r="IZ13" s="311" t="str">
        <f t="shared" si="80"/>
        <v/>
      </c>
      <c r="JA13" s="311" t="str">
        <f t="shared" si="81"/>
        <v/>
      </c>
      <c r="JB13" s="311" t="str">
        <f t="shared" si="82"/>
        <v/>
      </c>
      <c r="JC13" s="311" t="str">
        <f t="shared" si="83"/>
        <v/>
      </c>
      <c r="JD13" s="311" t="str">
        <f t="shared" ref="JD13" si="86">IF(JD4="Y", "Full-Time", "")</f>
        <v/>
      </c>
      <c r="JE13" s="311" t="str">
        <f t="shared" ref="JE13" si="87">IF(JD4="Y", "Part-Time", "")</f>
        <v/>
      </c>
      <c r="JF13" s="311" t="str">
        <f t="shared" si="76"/>
        <v/>
      </c>
      <c r="JG13" s="311" t="str">
        <f t="shared" si="77"/>
        <v/>
      </c>
      <c r="JH13" s="311" t="str">
        <f t="shared" si="78"/>
        <v/>
      </c>
      <c r="JI13" s="311" t="str">
        <f t="shared" si="79"/>
        <v/>
      </c>
      <c r="JJ13" s="311" t="str">
        <f t="shared" si="80"/>
        <v/>
      </c>
      <c r="JK13" s="311" t="str">
        <f t="shared" si="81"/>
        <v/>
      </c>
      <c r="JL13" s="311" t="str">
        <f t="shared" si="82"/>
        <v/>
      </c>
      <c r="JM13" s="311" t="str">
        <f t="shared" si="83"/>
        <v/>
      </c>
      <c r="JN13" s="311" t="str">
        <f t="shared" ref="JN13" si="88">IF(JN4="Y", "Full-Time", "")</f>
        <v/>
      </c>
      <c r="JO13" s="311" t="str">
        <f t="shared" ref="JO13" si="89">IF(JN4="Y", "Part-Time", "")</f>
        <v/>
      </c>
      <c r="JP13" s="311" t="str">
        <f t="shared" si="76"/>
        <v/>
      </c>
      <c r="JQ13" s="311" t="str">
        <f t="shared" si="77"/>
        <v/>
      </c>
      <c r="JR13" s="311" t="str">
        <f t="shared" si="78"/>
        <v/>
      </c>
      <c r="JS13" s="311" t="str">
        <f t="shared" si="79"/>
        <v/>
      </c>
      <c r="JT13" s="311" t="str">
        <f t="shared" si="80"/>
        <v/>
      </c>
      <c r="JU13" s="311" t="str">
        <f t="shared" si="81"/>
        <v/>
      </c>
      <c r="JV13" s="311" t="str">
        <f t="shared" si="82"/>
        <v/>
      </c>
      <c r="JW13" s="311" t="str">
        <f t="shared" si="83"/>
        <v/>
      </c>
      <c r="JX13" s="311" t="str">
        <f t="shared" ref="JX13" si="90">IF(JX4="Y", "Full-Time", "")</f>
        <v/>
      </c>
      <c r="JY13" s="311" t="str">
        <f t="shared" ref="JY13" si="91">IF(JX4="Y", "Part-Time", "")</f>
        <v/>
      </c>
      <c r="JZ13" s="311" t="str">
        <f t="shared" si="76"/>
        <v/>
      </c>
      <c r="KA13" s="311" t="str">
        <f t="shared" si="77"/>
        <v/>
      </c>
      <c r="KB13" s="311" t="str">
        <f t="shared" si="78"/>
        <v/>
      </c>
      <c r="KC13" s="311" t="str">
        <f t="shared" si="79"/>
        <v/>
      </c>
      <c r="KD13" s="311" t="str">
        <f t="shared" si="80"/>
        <v/>
      </c>
      <c r="KE13" s="311" t="str">
        <f t="shared" si="81"/>
        <v/>
      </c>
      <c r="KF13" s="311" t="str">
        <f t="shared" si="82"/>
        <v/>
      </c>
      <c r="KG13" s="311" t="str">
        <f t="shared" si="83"/>
        <v/>
      </c>
      <c r="KH13" s="311" t="str">
        <f t="shared" ref="KH13" si="92">IF(KH4="Y", "Full-Time", "")</f>
        <v/>
      </c>
      <c r="KI13" s="311" t="str">
        <f t="shared" ref="KI13" si="93">IF(KH4="Y", "Part-Time", "")</f>
        <v/>
      </c>
      <c r="KJ13" s="311" t="str">
        <f t="shared" si="76"/>
        <v/>
      </c>
      <c r="KK13" s="311" t="str">
        <f t="shared" si="77"/>
        <v/>
      </c>
      <c r="KL13" s="311" t="str">
        <f t="shared" si="78"/>
        <v/>
      </c>
      <c r="KM13" s="311" t="str">
        <f t="shared" si="79"/>
        <v/>
      </c>
      <c r="KN13" s="311" t="str">
        <f t="shared" si="80"/>
        <v/>
      </c>
      <c r="KO13" s="311" t="str">
        <f t="shared" si="81"/>
        <v/>
      </c>
      <c r="KP13" s="311" t="str">
        <f t="shared" si="82"/>
        <v/>
      </c>
      <c r="KQ13" s="311" t="str">
        <f t="shared" si="83"/>
        <v/>
      </c>
      <c r="KR13" s="311" t="str">
        <f t="shared" ref="KR13" si="94">IF(KR4="Y", "Full-Time", "")</f>
        <v/>
      </c>
      <c r="KS13" s="311" t="str">
        <f t="shared" ref="KS13" si="95">IF(KR4="Y", "Part-Time", "")</f>
        <v/>
      </c>
      <c r="KT13" s="311" t="str">
        <f t="shared" si="76"/>
        <v/>
      </c>
      <c r="KU13" s="311" t="str">
        <f t="shared" si="77"/>
        <v/>
      </c>
      <c r="KV13" s="311" t="str">
        <f t="shared" si="78"/>
        <v/>
      </c>
      <c r="KW13" s="311" t="str">
        <f t="shared" si="79"/>
        <v/>
      </c>
      <c r="KX13" s="311" t="str">
        <f t="shared" si="80"/>
        <v/>
      </c>
      <c r="KY13" s="311" t="str">
        <f t="shared" si="81"/>
        <v/>
      </c>
      <c r="KZ13" s="311" t="str">
        <f t="shared" si="82"/>
        <v/>
      </c>
      <c r="LA13" s="311" t="str">
        <f t="shared" si="83"/>
        <v/>
      </c>
      <c r="LB13" s="311" t="str">
        <f t="shared" ref="LB13" si="96">IF(LB4="Y", "Full-Time", "")</f>
        <v/>
      </c>
      <c r="LC13" s="311" t="str">
        <f t="shared" ref="LC13" si="97">IF(LB4="Y", "Part-Time", "")</f>
        <v/>
      </c>
      <c r="LD13" s="311" t="str">
        <f t="shared" ref="LD13:NL13" si="98">IF(LD4="Y", "Full-Time", "")</f>
        <v/>
      </c>
      <c r="LE13" s="311" t="str">
        <f t="shared" ref="LE13:NM13" si="99">IF(LD4="Y", "Part-Time", "")</f>
        <v/>
      </c>
      <c r="LF13" s="311" t="str">
        <f t="shared" ref="LF13:NN13" si="100">IF(LF4="Y", "Full-Time", "")</f>
        <v/>
      </c>
      <c r="LG13" s="311" t="str">
        <f t="shared" ref="LG13:NO13" si="101">IF(LF4="Y", "Part-Time", "")</f>
        <v/>
      </c>
      <c r="LH13" s="311" t="str">
        <f t="shared" ref="LH13:NP13" si="102">IF(LH4="Y", "Full-Time", "")</f>
        <v/>
      </c>
      <c r="LI13" s="311" t="str">
        <f t="shared" ref="LI13:NQ13" si="103">IF(LH4="Y", "Part-Time", "")</f>
        <v/>
      </c>
      <c r="LJ13" s="311" t="str">
        <f t="shared" ref="LJ13:NR13" si="104">IF(LJ4="Y", "Full-Time", "")</f>
        <v/>
      </c>
      <c r="LK13" s="311" t="str">
        <f t="shared" ref="LK13:NS13" si="105">IF(LJ4="Y", "Part-Time", "")</f>
        <v/>
      </c>
      <c r="LL13" s="311" t="str">
        <f t="shared" ref="LL13" si="106">IF(LL4="Y", "Full-Time", "")</f>
        <v/>
      </c>
      <c r="LM13" s="311" t="str">
        <f t="shared" ref="LM13" si="107">IF(LL4="Y", "Part-Time", "")</f>
        <v/>
      </c>
      <c r="LN13" s="311" t="str">
        <f t="shared" si="98"/>
        <v/>
      </c>
      <c r="LO13" s="311" t="str">
        <f t="shared" si="99"/>
        <v/>
      </c>
      <c r="LP13" s="311" t="str">
        <f t="shared" si="100"/>
        <v/>
      </c>
      <c r="LQ13" s="311" t="str">
        <f t="shared" si="101"/>
        <v/>
      </c>
      <c r="LR13" s="311" t="str">
        <f t="shared" si="102"/>
        <v/>
      </c>
      <c r="LS13" s="311" t="str">
        <f t="shared" si="103"/>
        <v/>
      </c>
      <c r="LT13" s="311" t="str">
        <f t="shared" si="104"/>
        <v/>
      </c>
      <c r="LU13" s="311" t="str">
        <f t="shared" si="105"/>
        <v/>
      </c>
      <c r="LV13" s="311" t="str">
        <f t="shared" ref="LV13" si="108">IF(LV4="Y", "Full-Time", "")</f>
        <v/>
      </c>
      <c r="LW13" s="311" t="str">
        <f t="shared" ref="LW13" si="109">IF(LV4="Y", "Part-Time", "")</f>
        <v/>
      </c>
      <c r="LX13" s="311" t="str">
        <f t="shared" si="98"/>
        <v/>
      </c>
      <c r="LY13" s="311" t="str">
        <f t="shared" si="99"/>
        <v/>
      </c>
      <c r="LZ13" s="311" t="str">
        <f t="shared" si="100"/>
        <v/>
      </c>
      <c r="MA13" s="311" t="str">
        <f t="shared" si="101"/>
        <v/>
      </c>
      <c r="MB13" s="311" t="str">
        <f t="shared" si="102"/>
        <v/>
      </c>
      <c r="MC13" s="311" t="str">
        <f t="shared" si="103"/>
        <v/>
      </c>
      <c r="MD13" s="311" t="str">
        <f t="shared" si="104"/>
        <v/>
      </c>
      <c r="ME13" s="311" t="str">
        <f t="shared" si="105"/>
        <v/>
      </c>
      <c r="MF13" s="311" t="str">
        <f t="shared" ref="MF13" si="110">IF(MF4="Y", "Full-Time", "")</f>
        <v/>
      </c>
      <c r="MG13" s="311" t="str">
        <f t="shared" ref="MG13" si="111">IF(MF4="Y", "Part-Time", "")</f>
        <v/>
      </c>
      <c r="MH13" s="311" t="str">
        <f t="shared" si="98"/>
        <v/>
      </c>
      <c r="MI13" s="311" t="str">
        <f t="shared" si="99"/>
        <v/>
      </c>
      <c r="MJ13" s="311" t="str">
        <f t="shared" si="100"/>
        <v/>
      </c>
      <c r="MK13" s="311" t="str">
        <f t="shared" si="101"/>
        <v/>
      </c>
      <c r="ML13" s="311" t="str">
        <f t="shared" si="102"/>
        <v/>
      </c>
      <c r="MM13" s="311" t="str">
        <f t="shared" si="103"/>
        <v/>
      </c>
      <c r="MN13" s="311" t="str">
        <f t="shared" si="104"/>
        <v/>
      </c>
      <c r="MO13" s="311" t="str">
        <f t="shared" si="105"/>
        <v/>
      </c>
      <c r="MP13" s="311" t="str">
        <f t="shared" ref="MP13" si="112">IF(MP4="Y", "Full-Time", "")</f>
        <v/>
      </c>
      <c r="MQ13" s="311" t="str">
        <f t="shared" ref="MQ13" si="113">IF(MP4="Y", "Part-Time", "")</f>
        <v/>
      </c>
      <c r="MR13" s="311" t="str">
        <f t="shared" si="98"/>
        <v/>
      </c>
      <c r="MS13" s="311" t="str">
        <f t="shared" si="99"/>
        <v/>
      </c>
      <c r="MT13" s="311" t="str">
        <f t="shared" si="100"/>
        <v/>
      </c>
      <c r="MU13" s="311" t="str">
        <f t="shared" si="101"/>
        <v/>
      </c>
      <c r="MV13" s="311" t="str">
        <f t="shared" si="102"/>
        <v/>
      </c>
      <c r="MW13" s="311" t="str">
        <f t="shared" si="103"/>
        <v/>
      </c>
      <c r="MX13" s="311" t="str">
        <f t="shared" si="104"/>
        <v/>
      </c>
      <c r="MY13" s="311" t="str">
        <f t="shared" si="105"/>
        <v/>
      </c>
      <c r="MZ13" s="311" t="str">
        <f t="shared" ref="MZ13" si="114">IF(MZ4="Y", "Full-Time", "")</f>
        <v/>
      </c>
      <c r="NA13" s="311" t="str">
        <f t="shared" ref="NA13" si="115">IF(MZ4="Y", "Part-Time", "")</f>
        <v/>
      </c>
      <c r="NB13" s="311" t="str">
        <f t="shared" si="98"/>
        <v/>
      </c>
      <c r="NC13" s="311" t="str">
        <f t="shared" si="99"/>
        <v/>
      </c>
      <c r="ND13" s="311" t="str">
        <f t="shared" si="100"/>
        <v/>
      </c>
      <c r="NE13" s="311" t="str">
        <f t="shared" si="101"/>
        <v/>
      </c>
      <c r="NF13" s="311" t="str">
        <f t="shared" si="102"/>
        <v/>
      </c>
      <c r="NG13" s="311" t="str">
        <f t="shared" si="103"/>
        <v/>
      </c>
      <c r="NH13" s="311" t="str">
        <f t="shared" si="104"/>
        <v/>
      </c>
      <c r="NI13" s="311" t="str">
        <f t="shared" si="105"/>
        <v/>
      </c>
      <c r="NJ13" s="311" t="str">
        <f t="shared" ref="NJ13" si="116">IF(NJ4="Y", "Full-Time", "")</f>
        <v/>
      </c>
      <c r="NK13" s="311" t="str">
        <f t="shared" ref="NK13" si="117">IF(NJ4="Y", "Part-Time", "")</f>
        <v/>
      </c>
      <c r="NL13" s="311" t="str">
        <f t="shared" si="98"/>
        <v/>
      </c>
      <c r="NM13" s="311" t="str">
        <f t="shared" si="99"/>
        <v/>
      </c>
      <c r="NN13" s="311" t="str">
        <f t="shared" si="100"/>
        <v/>
      </c>
      <c r="NO13" s="311" t="str">
        <f t="shared" si="101"/>
        <v/>
      </c>
      <c r="NP13" s="311" t="str">
        <f t="shared" si="102"/>
        <v/>
      </c>
      <c r="NQ13" s="311" t="str">
        <f t="shared" si="103"/>
        <v/>
      </c>
      <c r="NR13" s="311" t="str">
        <f t="shared" si="104"/>
        <v/>
      </c>
      <c r="NS13" s="311" t="str">
        <f t="shared" si="105"/>
        <v/>
      </c>
      <c r="NT13" s="311" t="str">
        <f t="shared" ref="NT13" si="118">IF(NT4="Y", "Full-Time", "")</f>
        <v/>
      </c>
      <c r="NU13" s="311" t="str">
        <f t="shared" ref="NU13" si="119">IF(NT4="Y", "Part-Time", "")</f>
        <v/>
      </c>
      <c r="NV13" s="311" t="str">
        <f t="shared" ref="NV13:QD13" si="120">IF(NV4="Y", "Full-Time", "")</f>
        <v/>
      </c>
      <c r="NW13" s="311" t="str">
        <f t="shared" ref="NW13:QE13" si="121">IF(NV4="Y", "Part-Time", "")</f>
        <v/>
      </c>
      <c r="NX13" s="311" t="str">
        <f t="shared" ref="NX13:QF13" si="122">IF(NX4="Y", "Full-Time", "")</f>
        <v/>
      </c>
      <c r="NY13" s="311" t="str">
        <f t="shared" ref="NY13:QG13" si="123">IF(NX4="Y", "Part-Time", "")</f>
        <v/>
      </c>
      <c r="NZ13" s="311" t="str">
        <f t="shared" ref="NZ13:QH13" si="124">IF(NZ4="Y", "Full-Time", "")</f>
        <v/>
      </c>
      <c r="OA13" s="311" t="str">
        <f t="shared" ref="OA13:QI13" si="125">IF(NZ4="Y", "Part-Time", "")</f>
        <v/>
      </c>
      <c r="OB13" s="311" t="str">
        <f t="shared" ref="OB13:QJ13" si="126">IF(OB4="Y", "Full-Time", "")</f>
        <v/>
      </c>
      <c r="OC13" s="311" t="str">
        <f t="shared" ref="OC13:QK13" si="127">IF(OB4="Y", "Part-Time", "")</f>
        <v/>
      </c>
      <c r="OD13" s="311" t="str">
        <f t="shared" ref="OD13" si="128">IF(OD4="Y", "Full-Time", "")</f>
        <v/>
      </c>
      <c r="OE13" s="311" t="str">
        <f t="shared" ref="OE13" si="129">IF(OD4="Y", "Part-Time", "")</f>
        <v/>
      </c>
      <c r="OF13" s="311" t="str">
        <f t="shared" si="120"/>
        <v/>
      </c>
      <c r="OG13" s="311" t="str">
        <f t="shared" si="121"/>
        <v/>
      </c>
      <c r="OH13" s="311" t="str">
        <f t="shared" si="122"/>
        <v/>
      </c>
      <c r="OI13" s="311" t="str">
        <f t="shared" si="123"/>
        <v/>
      </c>
      <c r="OJ13" s="311" t="str">
        <f t="shared" si="124"/>
        <v/>
      </c>
      <c r="OK13" s="311" t="str">
        <f t="shared" si="125"/>
        <v/>
      </c>
      <c r="OL13" s="311" t="str">
        <f t="shared" si="126"/>
        <v/>
      </c>
      <c r="OM13" s="311" t="str">
        <f t="shared" si="127"/>
        <v/>
      </c>
      <c r="ON13" s="311" t="str">
        <f t="shared" ref="ON13" si="130">IF(ON4="Y", "Full-Time", "")</f>
        <v/>
      </c>
      <c r="OO13" s="311" t="str">
        <f t="shared" ref="OO13" si="131">IF(ON4="Y", "Part-Time", "")</f>
        <v/>
      </c>
      <c r="OP13" s="311" t="str">
        <f t="shared" si="120"/>
        <v/>
      </c>
      <c r="OQ13" s="311" t="str">
        <f t="shared" si="121"/>
        <v/>
      </c>
      <c r="OR13" s="311" t="str">
        <f t="shared" si="122"/>
        <v/>
      </c>
      <c r="OS13" s="311" t="str">
        <f t="shared" si="123"/>
        <v/>
      </c>
      <c r="OT13" s="311" t="str">
        <f t="shared" si="124"/>
        <v/>
      </c>
      <c r="OU13" s="311" t="str">
        <f t="shared" si="125"/>
        <v/>
      </c>
      <c r="OV13" s="311" t="str">
        <f t="shared" si="126"/>
        <v/>
      </c>
      <c r="OW13" s="311" t="str">
        <f t="shared" si="127"/>
        <v/>
      </c>
      <c r="OX13" s="311" t="str">
        <f t="shared" ref="OX13" si="132">IF(OX4="Y", "Full-Time", "")</f>
        <v/>
      </c>
      <c r="OY13" s="311" t="str">
        <f t="shared" ref="OY13" si="133">IF(OX4="Y", "Part-Time", "")</f>
        <v/>
      </c>
      <c r="OZ13" s="311" t="str">
        <f t="shared" si="120"/>
        <v/>
      </c>
      <c r="PA13" s="311" t="str">
        <f t="shared" si="121"/>
        <v/>
      </c>
      <c r="PB13" s="311" t="str">
        <f t="shared" si="122"/>
        <v/>
      </c>
      <c r="PC13" s="311" t="str">
        <f t="shared" si="123"/>
        <v/>
      </c>
      <c r="PD13" s="311" t="str">
        <f t="shared" si="124"/>
        <v/>
      </c>
      <c r="PE13" s="311" t="str">
        <f t="shared" si="125"/>
        <v/>
      </c>
      <c r="PF13" s="311" t="str">
        <f t="shared" si="126"/>
        <v/>
      </c>
      <c r="PG13" s="311" t="str">
        <f t="shared" si="127"/>
        <v/>
      </c>
      <c r="PH13" s="311" t="str">
        <f t="shared" ref="PH13" si="134">IF(PH4="Y", "Full-Time", "")</f>
        <v/>
      </c>
      <c r="PI13" s="311" t="str">
        <f t="shared" ref="PI13" si="135">IF(PH4="Y", "Part-Time", "")</f>
        <v/>
      </c>
      <c r="PJ13" s="311" t="str">
        <f t="shared" si="120"/>
        <v/>
      </c>
      <c r="PK13" s="311" t="str">
        <f t="shared" si="121"/>
        <v/>
      </c>
      <c r="PL13" s="311" t="str">
        <f t="shared" si="122"/>
        <v/>
      </c>
      <c r="PM13" s="311" t="str">
        <f t="shared" si="123"/>
        <v/>
      </c>
      <c r="PN13" s="311" t="str">
        <f t="shared" si="124"/>
        <v/>
      </c>
      <c r="PO13" s="311" t="str">
        <f t="shared" si="125"/>
        <v/>
      </c>
      <c r="PP13" s="311" t="str">
        <f t="shared" si="126"/>
        <v/>
      </c>
      <c r="PQ13" s="311" t="str">
        <f t="shared" si="127"/>
        <v/>
      </c>
      <c r="PR13" s="311" t="str">
        <f t="shared" ref="PR13" si="136">IF(PR4="Y", "Full-Time", "")</f>
        <v/>
      </c>
      <c r="PS13" s="311" t="str">
        <f t="shared" ref="PS13" si="137">IF(PR4="Y", "Part-Time", "")</f>
        <v/>
      </c>
      <c r="PT13" s="311" t="str">
        <f t="shared" si="120"/>
        <v/>
      </c>
      <c r="PU13" s="311" t="str">
        <f t="shared" si="121"/>
        <v/>
      </c>
      <c r="PV13" s="311" t="str">
        <f t="shared" si="122"/>
        <v/>
      </c>
      <c r="PW13" s="311" t="str">
        <f t="shared" si="123"/>
        <v/>
      </c>
      <c r="PX13" s="311" t="str">
        <f t="shared" si="124"/>
        <v/>
      </c>
      <c r="PY13" s="311" t="str">
        <f t="shared" si="125"/>
        <v/>
      </c>
      <c r="PZ13" s="311" t="str">
        <f t="shared" si="126"/>
        <v/>
      </c>
      <c r="QA13" s="311" t="str">
        <f t="shared" si="127"/>
        <v/>
      </c>
      <c r="QB13" s="311" t="str">
        <f t="shared" ref="QB13" si="138">IF(QB4="Y", "Full-Time", "")</f>
        <v/>
      </c>
      <c r="QC13" s="311" t="str">
        <f t="shared" ref="QC13" si="139">IF(QB4="Y", "Part-Time", "")</f>
        <v/>
      </c>
      <c r="QD13" s="311" t="str">
        <f t="shared" si="120"/>
        <v/>
      </c>
      <c r="QE13" s="311" t="str">
        <f t="shared" si="121"/>
        <v/>
      </c>
      <c r="QF13" s="311" t="str">
        <f t="shared" si="122"/>
        <v/>
      </c>
      <c r="QG13" s="311" t="str">
        <f t="shared" si="123"/>
        <v/>
      </c>
      <c r="QH13" s="311" t="str">
        <f t="shared" si="124"/>
        <v/>
      </c>
      <c r="QI13" s="311" t="str">
        <f t="shared" si="125"/>
        <v/>
      </c>
      <c r="QJ13" s="311" t="str">
        <f t="shared" si="126"/>
        <v/>
      </c>
      <c r="QK13" s="311" t="str">
        <f t="shared" si="127"/>
        <v/>
      </c>
      <c r="QL13" s="311" t="str">
        <f t="shared" ref="QL13" si="140">IF(QL4="Y", "Full-Time", "")</f>
        <v/>
      </c>
      <c r="QM13" s="311" t="str">
        <f t="shared" ref="QM13" si="141">IF(QL4="Y", "Part-Time", "")</f>
        <v/>
      </c>
      <c r="QN13" s="311" t="str">
        <f t="shared" ref="QN13:SL13" si="142">IF(QN4="Y", "Full-Time", "")</f>
        <v/>
      </c>
      <c r="QO13" s="311" t="str">
        <f t="shared" ref="QO13:SM13" si="143">IF(QN4="Y", "Part-Time", "")</f>
        <v/>
      </c>
      <c r="QP13" s="311" t="str">
        <f t="shared" ref="QP13:SN13" si="144">IF(QP4="Y", "Full-Time", "")</f>
        <v/>
      </c>
      <c r="QQ13" s="311" t="str">
        <f t="shared" ref="QQ13:SO13" si="145">IF(QP4="Y", "Part-Time", "")</f>
        <v/>
      </c>
      <c r="QR13" s="311" t="str">
        <f t="shared" ref="QR13:SP13" si="146">IF(QR4="Y", "Full-Time", "")</f>
        <v/>
      </c>
      <c r="QS13" s="311" t="str">
        <f t="shared" ref="QS13:SQ13" si="147">IF(QR4="Y", "Part-Time", "")</f>
        <v/>
      </c>
      <c r="QT13" s="311" t="str">
        <f t="shared" ref="QT13:SR13" si="148">IF(QT4="Y", "Full-Time", "")</f>
        <v/>
      </c>
      <c r="QU13" s="311" t="str">
        <f t="shared" ref="QU13:SS13" si="149">IF(QT4="Y", "Part-Time", "")</f>
        <v/>
      </c>
      <c r="QV13" s="311" t="str">
        <f t="shared" ref="QV13" si="150">IF(QV4="Y", "Full-Time", "")</f>
        <v/>
      </c>
      <c r="QW13" s="311" t="str">
        <f t="shared" ref="QW13" si="151">IF(QV4="Y", "Part-Time", "")</f>
        <v/>
      </c>
      <c r="QX13" s="311" t="str">
        <f t="shared" si="142"/>
        <v/>
      </c>
      <c r="QY13" s="311" t="str">
        <f t="shared" si="143"/>
        <v/>
      </c>
      <c r="QZ13" s="311" t="str">
        <f t="shared" si="144"/>
        <v/>
      </c>
      <c r="RA13" s="311" t="str">
        <f t="shared" si="145"/>
        <v/>
      </c>
      <c r="RB13" s="311" t="str">
        <f t="shared" si="146"/>
        <v/>
      </c>
      <c r="RC13" s="311" t="str">
        <f t="shared" si="147"/>
        <v/>
      </c>
      <c r="RD13" s="311" t="str">
        <f t="shared" si="148"/>
        <v/>
      </c>
      <c r="RE13" s="311" t="str">
        <f t="shared" si="149"/>
        <v/>
      </c>
      <c r="RF13" s="311" t="str">
        <f t="shared" ref="RF13" si="152">IF(RF4="Y", "Full-Time", "")</f>
        <v/>
      </c>
      <c r="RG13" s="311" t="str">
        <f t="shared" ref="RG13" si="153">IF(RF4="Y", "Part-Time", "")</f>
        <v/>
      </c>
      <c r="RH13" s="311" t="str">
        <f t="shared" si="142"/>
        <v/>
      </c>
      <c r="RI13" s="311" t="str">
        <f t="shared" si="143"/>
        <v/>
      </c>
      <c r="RJ13" s="311" t="str">
        <f t="shared" si="144"/>
        <v/>
      </c>
      <c r="RK13" s="311" t="str">
        <f t="shared" si="145"/>
        <v/>
      </c>
      <c r="RL13" s="311" t="str">
        <f t="shared" si="146"/>
        <v/>
      </c>
      <c r="RM13" s="311" t="str">
        <f t="shared" si="147"/>
        <v/>
      </c>
      <c r="RN13" s="311" t="str">
        <f t="shared" si="148"/>
        <v/>
      </c>
      <c r="RO13" s="311" t="str">
        <f t="shared" si="149"/>
        <v/>
      </c>
      <c r="RP13" s="311" t="str">
        <f t="shared" ref="RP13" si="154">IF(RP4="Y", "Full-Time", "")</f>
        <v/>
      </c>
      <c r="RQ13" s="311" t="str">
        <f t="shared" ref="RQ13" si="155">IF(RP4="Y", "Part-Time", "")</f>
        <v/>
      </c>
      <c r="RR13" s="311" t="str">
        <f t="shared" si="142"/>
        <v/>
      </c>
      <c r="RS13" s="311" t="str">
        <f t="shared" si="143"/>
        <v/>
      </c>
      <c r="RT13" s="311" t="str">
        <f t="shared" si="144"/>
        <v/>
      </c>
      <c r="RU13" s="311" t="str">
        <f t="shared" si="145"/>
        <v/>
      </c>
      <c r="RV13" s="311" t="str">
        <f t="shared" si="146"/>
        <v/>
      </c>
      <c r="RW13" s="311" t="str">
        <f t="shared" si="147"/>
        <v/>
      </c>
      <c r="RX13" s="311" t="str">
        <f t="shared" si="148"/>
        <v/>
      </c>
      <c r="RY13" s="311" t="str">
        <f t="shared" si="149"/>
        <v/>
      </c>
      <c r="RZ13" s="311" t="str">
        <f t="shared" ref="RZ13" si="156">IF(RZ4="Y", "Full-Time", "")</f>
        <v/>
      </c>
      <c r="SA13" s="311" t="str">
        <f t="shared" ref="SA13" si="157">IF(RZ4="Y", "Part-Time", "")</f>
        <v/>
      </c>
      <c r="SB13" s="311" t="str">
        <f t="shared" si="142"/>
        <v/>
      </c>
      <c r="SC13" s="311" t="str">
        <f t="shared" si="143"/>
        <v/>
      </c>
      <c r="SD13" s="311" t="str">
        <f t="shared" si="144"/>
        <v/>
      </c>
      <c r="SE13" s="311" t="str">
        <f t="shared" si="145"/>
        <v/>
      </c>
      <c r="SF13" s="311" t="str">
        <f t="shared" si="146"/>
        <v/>
      </c>
      <c r="SG13" s="311" t="str">
        <f t="shared" si="147"/>
        <v/>
      </c>
      <c r="SH13" s="311" t="str">
        <f t="shared" si="148"/>
        <v/>
      </c>
      <c r="SI13" s="311" t="str">
        <f t="shared" si="149"/>
        <v/>
      </c>
      <c r="SJ13" s="311" t="str">
        <f t="shared" ref="SJ13" si="158">IF(SJ4="Y", "Full-Time", "")</f>
        <v/>
      </c>
      <c r="SK13" s="311" t="str">
        <f t="shared" ref="SK13" si="159">IF(SJ4="Y", "Part-Time", "")</f>
        <v/>
      </c>
      <c r="SL13" s="311" t="str">
        <f t="shared" si="142"/>
        <v/>
      </c>
      <c r="SM13" s="311" t="str">
        <f t="shared" si="143"/>
        <v/>
      </c>
      <c r="SN13" s="311" t="str">
        <f t="shared" si="144"/>
        <v/>
      </c>
      <c r="SO13" s="311" t="str">
        <f t="shared" si="145"/>
        <v/>
      </c>
      <c r="SP13" s="311" t="str">
        <f t="shared" si="146"/>
        <v/>
      </c>
      <c r="SQ13" s="311" t="str">
        <f t="shared" si="147"/>
        <v/>
      </c>
      <c r="SR13" s="311" t="str">
        <f t="shared" si="148"/>
        <v/>
      </c>
      <c r="SS13" s="311" t="str">
        <f t="shared" si="149"/>
        <v/>
      </c>
    </row>
    <row r="14" spans="1:524" s="185" customFormat="1" x14ac:dyDescent="0.25">
      <c r="A14" s="140">
        <v>2</v>
      </c>
      <c r="B14" s="216" t="s">
        <v>252</v>
      </c>
      <c r="C14" s="348">
        <v>8</v>
      </c>
      <c r="D14" s="349">
        <v>3</v>
      </c>
      <c r="E14" s="348">
        <v>10</v>
      </c>
      <c r="F14" s="350"/>
      <c r="G14" s="348">
        <v>6</v>
      </c>
      <c r="H14" s="350"/>
      <c r="I14" s="348">
        <v>22</v>
      </c>
      <c r="J14" s="350"/>
      <c r="K14" s="351">
        <v>1</v>
      </c>
      <c r="L14" s="350">
        <v>4</v>
      </c>
      <c r="M14" s="542"/>
      <c r="N14" s="543"/>
      <c r="O14" s="542"/>
      <c r="P14" s="544"/>
      <c r="Q14" s="542"/>
      <c r="R14" s="544"/>
      <c r="S14" s="542"/>
      <c r="T14" s="544"/>
      <c r="U14" s="545"/>
      <c r="V14" s="544"/>
      <c r="W14" s="546"/>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c r="IT14" s="547"/>
      <c r="IU14" s="547"/>
      <c r="IV14" s="547"/>
      <c r="IW14" s="547"/>
      <c r="IX14" s="547"/>
      <c r="IY14" s="547"/>
      <c r="IZ14" s="547"/>
      <c r="JA14" s="547"/>
      <c r="JB14" s="547"/>
      <c r="JC14" s="547"/>
      <c r="JD14" s="547"/>
      <c r="JE14" s="547"/>
      <c r="JF14" s="547"/>
      <c r="JG14" s="547"/>
      <c r="JH14" s="547"/>
      <c r="JI14" s="547"/>
      <c r="JJ14" s="547"/>
      <c r="JK14" s="547"/>
      <c r="JL14" s="547"/>
      <c r="JM14" s="547"/>
      <c r="JN14" s="547"/>
      <c r="JO14" s="547"/>
      <c r="JP14" s="547"/>
      <c r="JQ14" s="547"/>
      <c r="JR14" s="547"/>
      <c r="JS14" s="547"/>
      <c r="JT14" s="547"/>
      <c r="JU14" s="547"/>
      <c r="JV14" s="547"/>
      <c r="JW14" s="547"/>
      <c r="JX14" s="547"/>
      <c r="JY14" s="547"/>
      <c r="JZ14" s="547"/>
      <c r="KA14" s="547"/>
      <c r="KB14" s="547"/>
      <c r="KC14" s="547"/>
      <c r="KD14" s="547"/>
      <c r="KE14" s="547"/>
      <c r="KF14" s="547"/>
      <c r="KG14" s="547"/>
      <c r="KH14" s="547"/>
      <c r="KI14" s="547"/>
      <c r="KJ14" s="547"/>
      <c r="KK14" s="547"/>
      <c r="KL14" s="547"/>
      <c r="KM14" s="547"/>
      <c r="KN14" s="547"/>
      <c r="KO14" s="547"/>
      <c r="KP14" s="547"/>
      <c r="KQ14" s="547"/>
      <c r="KR14" s="547"/>
      <c r="KS14" s="547"/>
      <c r="KT14" s="547"/>
      <c r="KU14" s="547"/>
      <c r="KV14" s="547"/>
      <c r="KW14" s="547"/>
      <c r="KX14" s="547"/>
      <c r="KY14" s="547"/>
      <c r="KZ14" s="547"/>
      <c r="LA14" s="547"/>
      <c r="LB14" s="547"/>
      <c r="LC14" s="547"/>
      <c r="LD14" s="547"/>
      <c r="LE14" s="547"/>
      <c r="LF14" s="547"/>
      <c r="LG14" s="547"/>
      <c r="LH14" s="547"/>
      <c r="LI14" s="547"/>
      <c r="LJ14" s="547"/>
      <c r="LK14" s="547"/>
      <c r="LL14" s="547"/>
      <c r="LM14" s="547"/>
      <c r="LN14" s="547"/>
      <c r="LO14" s="547"/>
      <c r="LP14" s="547"/>
      <c r="LQ14" s="547"/>
      <c r="LR14" s="547"/>
      <c r="LS14" s="547"/>
      <c r="LT14" s="547"/>
      <c r="LU14" s="547"/>
      <c r="LV14" s="547"/>
      <c r="LW14" s="547"/>
      <c r="LX14" s="547"/>
      <c r="LY14" s="547"/>
      <c r="LZ14" s="547"/>
      <c r="MA14" s="547"/>
      <c r="MB14" s="547"/>
      <c r="MC14" s="547"/>
      <c r="MD14" s="547"/>
      <c r="ME14" s="547"/>
      <c r="MF14" s="547"/>
      <c r="MG14" s="547"/>
      <c r="MH14" s="547"/>
      <c r="MI14" s="547"/>
      <c r="MJ14" s="547"/>
      <c r="MK14" s="547"/>
      <c r="ML14" s="547"/>
      <c r="MM14" s="547"/>
      <c r="MN14" s="547"/>
      <c r="MO14" s="547"/>
      <c r="MP14" s="547"/>
      <c r="MQ14" s="547"/>
      <c r="MR14" s="547"/>
      <c r="MS14" s="547"/>
      <c r="MT14" s="547"/>
      <c r="MU14" s="547"/>
      <c r="MV14" s="547"/>
      <c r="MW14" s="547"/>
      <c r="MX14" s="547"/>
      <c r="MY14" s="547"/>
      <c r="MZ14" s="547"/>
      <c r="NA14" s="547"/>
      <c r="NB14" s="547"/>
      <c r="NC14" s="547"/>
      <c r="ND14" s="547"/>
      <c r="NE14" s="547"/>
      <c r="NF14" s="547"/>
      <c r="NG14" s="547"/>
      <c r="NH14" s="547"/>
      <c r="NI14" s="547"/>
      <c r="NJ14" s="547"/>
      <c r="NK14" s="547"/>
      <c r="NL14" s="547"/>
      <c r="NM14" s="547"/>
      <c r="NN14" s="547"/>
      <c r="NO14" s="547"/>
      <c r="NP14" s="547"/>
      <c r="NQ14" s="547"/>
      <c r="NR14" s="547"/>
      <c r="NS14" s="547"/>
      <c r="NT14" s="547"/>
      <c r="NU14" s="547"/>
      <c r="NV14" s="547"/>
      <c r="NW14" s="547"/>
      <c r="NX14" s="547"/>
      <c r="NY14" s="547"/>
      <c r="NZ14" s="547"/>
      <c r="OA14" s="547"/>
      <c r="OB14" s="547"/>
      <c r="OC14" s="547"/>
      <c r="OD14" s="547"/>
      <c r="OE14" s="547"/>
      <c r="OF14" s="547"/>
      <c r="OG14" s="547"/>
      <c r="OH14" s="547"/>
      <c r="OI14" s="547"/>
      <c r="OJ14" s="547"/>
      <c r="OK14" s="547"/>
      <c r="OL14" s="547"/>
      <c r="OM14" s="547"/>
      <c r="ON14" s="547"/>
      <c r="OO14" s="547"/>
      <c r="OP14" s="547"/>
      <c r="OQ14" s="547"/>
      <c r="OR14" s="547"/>
      <c r="OS14" s="547"/>
      <c r="OT14" s="547"/>
      <c r="OU14" s="547"/>
      <c r="OV14" s="547"/>
      <c r="OW14" s="547"/>
      <c r="OX14" s="547"/>
      <c r="OY14" s="547"/>
      <c r="OZ14" s="547"/>
      <c r="PA14" s="547"/>
      <c r="PB14" s="547"/>
      <c r="PC14" s="547"/>
      <c r="PD14" s="547"/>
      <c r="PE14" s="547"/>
      <c r="PF14" s="547"/>
      <c r="PG14" s="547"/>
      <c r="PH14" s="547"/>
      <c r="PI14" s="547"/>
      <c r="PJ14" s="547"/>
      <c r="PK14" s="547"/>
      <c r="PL14" s="547"/>
      <c r="PM14" s="547"/>
      <c r="PN14" s="547"/>
      <c r="PO14" s="547"/>
      <c r="PP14" s="547"/>
      <c r="PQ14" s="547"/>
      <c r="PR14" s="547"/>
      <c r="PS14" s="547"/>
      <c r="PT14" s="547"/>
      <c r="PU14" s="547"/>
      <c r="PV14" s="547"/>
      <c r="PW14" s="547"/>
      <c r="PX14" s="547"/>
      <c r="PY14" s="547"/>
      <c r="PZ14" s="547"/>
      <c r="QA14" s="547"/>
      <c r="QB14" s="547"/>
      <c r="QC14" s="547"/>
      <c r="QD14" s="547"/>
      <c r="QE14" s="547"/>
      <c r="QF14" s="547"/>
      <c r="QG14" s="547"/>
      <c r="QH14" s="547"/>
      <c r="QI14" s="547"/>
      <c r="QJ14" s="547"/>
      <c r="QK14" s="547"/>
      <c r="QL14" s="547"/>
      <c r="QM14" s="547"/>
      <c r="QN14" s="547"/>
      <c r="QO14" s="547"/>
      <c r="QP14" s="547"/>
      <c r="QQ14" s="547"/>
      <c r="QR14" s="547"/>
      <c r="QS14" s="547"/>
      <c r="QT14" s="547"/>
      <c r="QU14" s="547"/>
      <c r="QV14" s="547"/>
      <c r="QW14" s="547"/>
      <c r="QX14" s="547"/>
      <c r="QY14" s="547"/>
      <c r="QZ14" s="547"/>
      <c r="RA14" s="547"/>
      <c r="RB14" s="547"/>
      <c r="RC14" s="547"/>
      <c r="RD14" s="547"/>
      <c r="RE14" s="547"/>
      <c r="RF14" s="547"/>
      <c r="RG14" s="547"/>
      <c r="RH14" s="547"/>
      <c r="RI14" s="547"/>
      <c r="RJ14" s="547"/>
      <c r="RK14" s="547"/>
      <c r="RL14" s="547"/>
      <c r="RM14" s="547"/>
      <c r="RN14" s="547"/>
      <c r="RO14" s="547"/>
      <c r="RP14" s="547"/>
      <c r="RQ14" s="547"/>
      <c r="RR14" s="547"/>
      <c r="RS14" s="547"/>
      <c r="RT14" s="547"/>
      <c r="RU14" s="547"/>
      <c r="RV14" s="547"/>
      <c r="RW14" s="547"/>
      <c r="RX14" s="547"/>
      <c r="RY14" s="547"/>
      <c r="RZ14" s="547"/>
      <c r="SA14" s="547"/>
      <c r="SB14" s="547"/>
      <c r="SC14" s="547"/>
      <c r="SD14" s="547"/>
      <c r="SE14" s="547"/>
      <c r="SF14" s="547"/>
      <c r="SG14" s="547"/>
      <c r="SH14" s="547"/>
      <c r="SI14" s="547"/>
      <c r="SJ14" s="547"/>
      <c r="SK14" s="547"/>
      <c r="SL14" s="547"/>
      <c r="SM14" s="547"/>
      <c r="SN14" s="547"/>
      <c r="SO14" s="547"/>
      <c r="SP14" s="547"/>
      <c r="SQ14" s="547"/>
      <c r="SR14" s="547"/>
      <c r="SS14" s="547"/>
    </row>
    <row r="15" spans="1:524" s="185" customFormat="1" x14ac:dyDescent="0.25">
      <c r="A15" s="140">
        <v>3</v>
      </c>
      <c r="B15" s="216" t="s">
        <v>228</v>
      </c>
      <c r="C15" s="348">
        <v>6</v>
      </c>
      <c r="D15" s="349">
        <v>2</v>
      </c>
      <c r="E15" s="348">
        <v>7</v>
      </c>
      <c r="F15" s="350"/>
      <c r="G15" s="348">
        <v>4</v>
      </c>
      <c r="H15" s="350">
        <v>2</v>
      </c>
      <c r="I15" s="348"/>
      <c r="J15" s="350"/>
      <c r="K15" s="351">
        <v>1</v>
      </c>
      <c r="L15" s="350">
        <v>2</v>
      </c>
      <c r="M15" s="542"/>
      <c r="N15" s="543"/>
      <c r="O15" s="542"/>
      <c r="P15" s="544"/>
      <c r="Q15" s="542"/>
      <c r="R15" s="544"/>
      <c r="S15" s="542"/>
      <c r="T15" s="544"/>
      <c r="U15" s="545"/>
      <c r="V15" s="544"/>
      <c r="W15" s="546"/>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c r="IT15" s="547"/>
      <c r="IU15" s="547"/>
      <c r="IV15" s="547"/>
      <c r="IW15" s="547"/>
      <c r="IX15" s="547"/>
      <c r="IY15" s="547"/>
      <c r="IZ15" s="547"/>
      <c r="JA15" s="547"/>
      <c r="JB15" s="547"/>
      <c r="JC15" s="547"/>
      <c r="JD15" s="547"/>
      <c r="JE15" s="547"/>
      <c r="JF15" s="547"/>
      <c r="JG15" s="547"/>
      <c r="JH15" s="547"/>
      <c r="JI15" s="547"/>
      <c r="JJ15" s="547"/>
      <c r="JK15" s="547"/>
      <c r="JL15" s="547"/>
      <c r="JM15" s="547"/>
      <c r="JN15" s="547"/>
      <c r="JO15" s="547"/>
      <c r="JP15" s="547"/>
      <c r="JQ15" s="547"/>
      <c r="JR15" s="547"/>
      <c r="JS15" s="547"/>
      <c r="JT15" s="547"/>
      <c r="JU15" s="547"/>
      <c r="JV15" s="547"/>
      <c r="JW15" s="547"/>
      <c r="JX15" s="547"/>
      <c r="JY15" s="547"/>
      <c r="JZ15" s="547"/>
      <c r="KA15" s="547"/>
      <c r="KB15" s="547"/>
      <c r="KC15" s="547"/>
      <c r="KD15" s="547"/>
      <c r="KE15" s="547"/>
      <c r="KF15" s="547"/>
      <c r="KG15" s="547"/>
      <c r="KH15" s="547"/>
      <c r="KI15" s="547"/>
      <c r="KJ15" s="547"/>
      <c r="KK15" s="547"/>
      <c r="KL15" s="547"/>
      <c r="KM15" s="547"/>
      <c r="KN15" s="547"/>
      <c r="KO15" s="547"/>
      <c r="KP15" s="547"/>
      <c r="KQ15" s="547"/>
      <c r="KR15" s="547"/>
      <c r="KS15" s="547"/>
      <c r="KT15" s="547"/>
      <c r="KU15" s="547"/>
      <c r="KV15" s="547"/>
      <c r="KW15" s="547"/>
      <c r="KX15" s="547"/>
      <c r="KY15" s="547"/>
      <c r="KZ15" s="547"/>
      <c r="LA15" s="547"/>
      <c r="LB15" s="547"/>
      <c r="LC15" s="547"/>
      <c r="LD15" s="547"/>
      <c r="LE15" s="547"/>
      <c r="LF15" s="547"/>
      <c r="LG15" s="547"/>
      <c r="LH15" s="547"/>
      <c r="LI15" s="547"/>
      <c r="LJ15" s="547"/>
      <c r="LK15" s="547"/>
      <c r="LL15" s="547"/>
      <c r="LM15" s="547"/>
      <c r="LN15" s="547"/>
      <c r="LO15" s="547"/>
      <c r="LP15" s="547"/>
      <c r="LQ15" s="547"/>
      <c r="LR15" s="547"/>
      <c r="LS15" s="547"/>
      <c r="LT15" s="547"/>
      <c r="LU15" s="547"/>
      <c r="LV15" s="547"/>
      <c r="LW15" s="547"/>
      <c r="LX15" s="547"/>
      <c r="LY15" s="547"/>
      <c r="LZ15" s="547"/>
      <c r="MA15" s="547"/>
      <c r="MB15" s="547"/>
      <c r="MC15" s="547"/>
      <c r="MD15" s="547"/>
      <c r="ME15" s="547"/>
      <c r="MF15" s="547"/>
      <c r="MG15" s="547"/>
      <c r="MH15" s="547"/>
      <c r="MI15" s="547"/>
      <c r="MJ15" s="547"/>
      <c r="MK15" s="547"/>
      <c r="ML15" s="547"/>
      <c r="MM15" s="547"/>
      <c r="MN15" s="547"/>
      <c r="MO15" s="547"/>
      <c r="MP15" s="547"/>
      <c r="MQ15" s="547"/>
      <c r="MR15" s="547"/>
      <c r="MS15" s="547"/>
      <c r="MT15" s="547"/>
      <c r="MU15" s="547"/>
      <c r="MV15" s="547"/>
      <c r="MW15" s="547"/>
      <c r="MX15" s="547"/>
      <c r="MY15" s="547"/>
      <c r="MZ15" s="547"/>
      <c r="NA15" s="547"/>
      <c r="NB15" s="547"/>
      <c r="NC15" s="547"/>
      <c r="ND15" s="547"/>
      <c r="NE15" s="547"/>
      <c r="NF15" s="547"/>
      <c r="NG15" s="547"/>
      <c r="NH15" s="547"/>
      <c r="NI15" s="547"/>
      <c r="NJ15" s="547"/>
      <c r="NK15" s="547"/>
      <c r="NL15" s="547"/>
      <c r="NM15" s="547"/>
      <c r="NN15" s="547"/>
      <c r="NO15" s="547"/>
      <c r="NP15" s="547"/>
      <c r="NQ15" s="547"/>
      <c r="NR15" s="547"/>
      <c r="NS15" s="547"/>
      <c r="NT15" s="547"/>
      <c r="NU15" s="547"/>
      <c r="NV15" s="547"/>
      <c r="NW15" s="547"/>
      <c r="NX15" s="547"/>
      <c r="NY15" s="547"/>
      <c r="NZ15" s="547"/>
      <c r="OA15" s="547"/>
      <c r="OB15" s="547"/>
      <c r="OC15" s="547"/>
      <c r="OD15" s="547"/>
      <c r="OE15" s="547"/>
      <c r="OF15" s="547"/>
      <c r="OG15" s="547"/>
      <c r="OH15" s="547"/>
      <c r="OI15" s="547"/>
      <c r="OJ15" s="547"/>
      <c r="OK15" s="547"/>
      <c r="OL15" s="547"/>
      <c r="OM15" s="547"/>
      <c r="ON15" s="547"/>
      <c r="OO15" s="547"/>
      <c r="OP15" s="547"/>
      <c r="OQ15" s="547"/>
      <c r="OR15" s="547"/>
      <c r="OS15" s="547"/>
      <c r="OT15" s="547"/>
      <c r="OU15" s="547"/>
      <c r="OV15" s="547"/>
      <c r="OW15" s="547"/>
      <c r="OX15" s="547"/>
      <c r="OY15" s="547"/>
      <c r="OZ15" s="547"/>
      <c r="PA15" s="547"/>
      <c r="PB15" s="547"/>
      <c r="PC15" s="547"/>
      <c r="PD15" s="547"/>
      <c r="PE15" s="547"/>
      <c r="PF15" s="547"/>
      <c r="PG15" s="547"/>
      <c r="PH15" s="547"/>
      <c r="PI15" s="547"/>
      <c r="PJ15" s="547"/>
      <c r="PK15" s="547"/>
      <c r="PL15" s="547"/>
      <c r="PM15" s="547"/>
      <c r="PN15" s="547"/>
      <c r="PO15" s="547"/>
      <c r="PP15" s="547"/>
      <c r="PQ15" s="547"/>
      <c r="PR15" s="547"/>
      <c r="PS15" s="547"/>
      <c r="PT15" s="547"/>
      <c r="PU15" s="547"/>
      <c r="PV15" s="547"/>
      <c r="PW15" s="547"/>
      <c r="PX15" s="547"/>
      <c r="PY15" s="547"/>
      <c r="PZ15" s="547"/>
      <c r="QA15" s="547"/>
      <c r="QB15" s="547"/>
      <c r="QC15" s="547"/>
      <c r="QD15" s="547"/>
      <c r="QE15" s="547"/>
      <c r="QF15" s="547"/>
      <c r="QG15" s="547"/>
      <c r="QH15" s="547"/>
      <c r="QI15" s="547"/>
      <c r="QJ15" s="547"/>
      <c r="QK15" s="547"/>
      <c r="QL15" s="547"/>
      <c r="QM15" s="547"/>
      <c r="QN15" s="547"/>
      <c r="QO15" s="547"/>
      <c r="QP15" s="547"/>
      <c r="QQ15" s="547"/>
      <c r="QR15" s="547"/>
      <c r="QS15" s="547"/>
      <c r="QT15" s="547"/>
      <c r="QU15" s="547"/>
      <c r="QV15" s="547"/>
      <c r="QW15" s="547"/>
      <c r="QX15" s="547"/>
      <c r="QY15" s="547"/>
      <c r="QZ15" s="547"/>
      <c r="RA15" s="547"/>
      <c r="RB15" s="547"/>
      <c r="RC15" s="547"/>
      <c r="RD15" s="547"/>
      <c r="RE15" s="547"/>
      <c r="RF15" s="547"/>
      <c r="RG15" s="547"/>
      <c r="RH15" s="547"/>
      <c r="RI15" s="547"/>
      <c r="RJ15" s="547"/>
      <c r="RK15" s="547"/>
      <c r="RL15" s="547"/>
      <c r="RM15" s="547"/>
      <c r="RN15" s="547"/>
      <c r="RO15" s="547"/>
      <c r="RP15" s="547"/>
      <c r="RQ15" s="547"/>
      <c r="RR15" s="547"/>
      <c r="RS15" s="547"/>
      <c r="RT15" s="547"/>
      <c r="RU15" s="547"/>
      <c r="RV15" s="547"/>
      <c r="RW15" s="547"/>
      <c r="RX15" s="547"/>
      <c r="RY15" s="547"/>
      <c r="RZ15" s="547"/>
      <c r="SA15" s="547"/>
      <c r="SB15" s="547"/>
      <c r="SC15" s="547"/>
      <c r="SD15" s="547"/>
      <c r="SE15" s="547"/>
      <c r="SF15" s="547"/>
      <c r="SG15" s="547"/>
      <c r="SH15" s="547"/>
      <c r="SI15" s="547"/>
      <c r="SJ15" s="547"/>
      <c r="SK15" s="547"/>
      <c r="SL15" s="547"/>
      <c r="SM15" s="547"/>
      <c r="SN15" s="547"/>
      <c r="SO15" s="547"/>
      <c r="SP15" s="547"/>
      <c r="SQ15" s="547"/>
      <c r="SR15" s="547"/>
      <c r="SS15" s="547"/>
    </row>
    <row r="16" spans="1:524" s="185" customFormat="1" x14ac:dyDescent="0.25">
      <c r="A16" s="140">
        <v>4</v>
      </c>
      <c r="B16" s="216" t="s">
        <v>229</v>
      </c>
      <c r="C16" s="348">
        <v>2</v>
      </c>
      <c r="D16" s="349"/>
      <c r="E16" s="348">
        <v>2</v>
      </c>
      <c r="F16" s="350"/>
      <c r="G16" s="348">
        <v>2</v>
      </c>
      <c r="H16" s="350"/>
      <c r="I16" s="348">
        <v>2</v>
      </c>
      <c r="J16" s="350"/>
      <c r="K16" s="351"/>
      <c r="L16" s="350"/>
      <c r="M16" s="542"/>
      <c r="N16" s="543"/>
      <c r="O16" s="542"/>
      <c r="P16" s="544"/>
      <c r="Q16" s="542"/>
      <c r="R16" s="544"/>
      <c r="S16" s="542"/>
      <c r="T16" s="544"/>
      <c r="U16" s="545"/>
      <c r="V16" s="544"/>
      <c r="W16" s="546"/>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c r="IT16" s="547"/>
      <c r="IU16" s="547"/>
      <c r="IV16" s="547"/>
      <c r="IW16" s="547"/>
      <c r="IX16" s="547"/>
      <c r="IY16" s="547"/>
      <c r="IZ16" s="547"/>
      <c r="JA16" s="547"/>
      <c r="JB16" s="547"/>
      <c r="JC16" s="547"/>
      <c r="JD16" s="547"/>
      <c r="JE16" s="547"/>
      <c r="JF16" s="547"/>
      <c r="JG16" s="547"/>
      <c r="JH16" s="547"/>
      <c r="JI16" s="547"/>
      <c r="JJ16" s="547"/>
      <c r="JK16" s="547"/>
      <c r="JL16" s="547"/>
      <c r="JM16" s="547"/>
      <c r="JN16" s="547"/>
      <c r="JO16" s="547"/>
      <c r="JP16" s="547"/>
      <c r="JQ16" s="547"/>
      <c r="JR16" s="547"/>
      <c r="JS16" s="547"/>
      <c r="JT16" s="547"/>
      <c r="JU16" s="547"/>
      <c r="JV16" s="547"/>
      <c r="JW16" s="547"/>
      <c r="JX16" s="547"/>
      <c r="JY16" s="547"/>
      <c r="JZ16" s="547"/>
      <c r="KA16" s="547"/>
      <c r="KB16" s="547"/>
      <c r="KC16" s="547"/>
      <c r="KD16" s="547"/>
      <c r="KE16" s="547"/>
      <c r="KF16" s="547"/>
      <c r="KG16" s="547"/>
      <c r="KH16" s="547"/>
      <c r="KI16" s="547"/>
      <c r="KJ16" s="547"/>
      <c r="KK16" s="547"/>
      <c r="KL16" s="547"/>
      <c r="KM16" s="547"/>
      <c r="KN16" s="547"/>
      <c r="KO16" s="547"/>
      <c r="KP16" s="547"/>
      <c r="KQ16" s="547"/>
      <c r="KR16" s="547"/>
      <c r="KS16" s="547"/>
      <c r="KT16" s="547"/>
      <c r="KU16" s="547"/>
      <c r="KV16" s="547"/>
      <c r="KW16" s="547"/>
      <c r="KX16" s="547"/>
      <c r="KY16" s="547"/>
      <c r="KZ16" s="547"/>
      <c r="LA16" s="547"/>
      <c r="LB16" s="547"/>
      <c r="LC16" s="547"/>
      <c r="LD16" s="547"/>
      <c r="LE16" s="547"/>
      <c r="LF16" s="547"/>
      <c r="LG16" s="547"/>
      <c r="LH16" s="547"/>
      <c r="LI16" s="547"/>
      <c r="LJ16" s="547"/>
      <c r="LK16" s="547"/>
      <c r="LL16" s="547"/>
      <c r="LM16" s="547"/>
      <c r="LN16" s="547"/>
      <c r="LO16" s="547"/>
      <c r="LP16" s="547"/>
      <c r="LQ16" s="547"/>
      <c r="LR16" s="547"/>
      <c r="LS16" s="547"/>
      <c r="LT16" s="547"/>
      <c r="LU16" s="547"/>
      <c r="LV16" s="547"/>
      <c r="LW16" s="547"/>
      <c r="LX16" s="547"/>
      <c r="LY16" s="547"/>
      <c r="LZ16" s="547"/>
      <c r="MA16" s="547"/>
      <c r="MB16" s="547"/>
      <c r="MC16" s="547"/>
      <c r="MD16" s="547"/>
      <c r="ME16" s="547"/>
      <c r="MF16" s="547"/>
      <c r="MG16" s="547"/>
      <c r="MH16" s="547"/>
      <c r="MI16" s="547"/>
      <c r="MJ16" s="547"/>
      <c r="MK16" s="547"/>
      <c r="ML16" s="547"/>
      <c r="MM16" s="547"/>
      <c r="MN16" s="547"/>
      <c r="MO16" s="547"/>
      <c r="MP16" s="547"/>
      <c r="MQ16" s="547"/>
      <c r="MR16" s="547"/>
      <c r="MS16" s="547"/>
      <c r="MT16" s="547"/>
      <c r="MU16" s="547"/>
      <c r="MV16" s="547"/>
      <c r="MW16" s="547"/>
      <c r="MX16" s="547"/>
      <c r="MY16" s="547"/>
      <c r="MZ16" s="547"/>
      <c r="NA16" s="547"/>
      <c r="NB16" s="547"/>
      <c r="NC16" s="547"/>
      <c r="ND16" s="547"/>
      <c r="NE16" s="547"/>
      <c r="NF16" s="547"/>
      <c r="NG16" s="547"/>
      <c r="NH16" s="547"/>
      <c r="NI16" s="547"/>
      <c r="NJ16" s="547"/>
      <c r="NK16" s="547"/>
      <c r="NL16" s="547"/>
      <c r="NM16" s="547"/>
      <c r="NN16" s="547"/>
      <c r="NO16" s="547"/>
      <c r="NP16" s="547"/>
      <c r="NQ16" s="547"/>
      <c r="NR16" s="547"/>
      <c r="NS16" s="547"/>
      <c r="NT16" s="547"/>
      <c r="NU16" s="547"/>
      <c r="NV16" s="547"/>
      <c r="NW16" s="547"/>
      <c r="NX16" s="547"/>
      <c r="NY16" s="547"/>
      <c r="NZ16" s="547"/>
      <c r="OA16" s="547"/>
      <c r="OB16" s="547"/>
      <c r="OC16" s="547"/>
      <c r="OD16" s="547"/>
      <c r="OE16" s="547"/>
      <c r="OF16" s="547"/>
      <c r="OG16" s="547"/>
      <c r="OH16" s="547"/>
      <c r="OI16" s="547"/>
      <c r="OJ16" s="547"/>
      <c r="OK16" s="547"/>
      <c r="OL16" s="547"/>
      <c r="OM16" s="547"/>
      <c r="ON16" s="547"/>
      <c r="OO16" s="547"/>
      <c r="OP16" s="547"/>
      <c r="OQ16" s="547"/>
      <c r="OR16" s="547"/>
      <c r="OS16" s="547"/>
      <c r="OT16" s="547"/>
      <c r="OU16" s="547"/>
      <c r="OV16" s="547"/>
      <c r="OW16" s="547"/>
      <c r="OX16" s="547"/>
      <c r="OY16" s="547"/>
      <c r="OZ16" s="547"/>
      <c r="PA16" s="547"/>
      <c r="PB16" s="547"/>
      <c r="PC16" s="547"/>
      <c r="PD16" s="547"/>
      <c r="PE16" s="547"/>
      <c r="PF16" s="547"/>
      <c r="PG16" s="547"/>
      <c r="PH16" s="547"/>
      <c r="PI16" s="547"/>
      <c r="PJ16" s="547"/>
      <c r="PK16" s="547"/>
      <c r="PL16" s="547"/>
      <c r="PM16" s="547"/>
      <c r="PN16" s="547"/>
      <c r="PO16" s="547"/>
      <c r="PP16" s="547"/>
      <c r="PQ16" s="547"/>
      <c r="PR16" s="547"/>
      <c r="PS16" s="547"/>
      <c r="PT16" s="547"/>
      <c r="PU16" s="547"/>
      <c r="PV16" s="547"/>
      <c r="PW16" s="547"/>
      <c r="PX16" s="547"/>
      <c r="PY16" s="547"/>
      <c r="PZ16" s="547"/>
      <c r="QA16" s="547"/>
      <c r="QB16" s="547"/>
      <c r="QC16" s="547"/>
      <c r="QD16" s="547"/>
      <c r="QE16" s="547"/>
      <c r="QF16" s="547"/>
      <c r="QG16" s="547"/>
      <c r="QH16" s="547"/>
      <c r="QI16" s="547"/>
      <c r="QJ16" s="547"/>
      <c r="QK16" s="547"/>
      <c r="QL16" s="547"/>
      <c r="QM16" s="547"/>
      <c r="QN16" s="547"/>
      <c r="QO16" s="547"/>
      <c r="QP16" s="547"/>
      <c r="QQ16" s="547"/>
      <c r="QR16" s="547"/>
      <c r="QS16" s="547"/>
      <c r="QT16" s="547"/>
      <c r="QU16" s="547"/>
      <c r="QV16" s="547"/>
      <c r="QW16" s="547"/>
      <c r="QX16" s="547"/>
      <c r="QY16" s="547"/>
      <c r="QZ16" s="547"/>
      <c r="RA16" s="547"/>
      <c r="RB16" s="547"/>
      <c r="RC16" s="547"/>
      <c r="RD16" s="547"/>
      <c r="RE16" s="547"/>
      <c r="RF16" s="547"/>
      <c r="RG16" s="547"/>
      <c r="RH16" s="547"/>
      <c r="RI16" s="547"/>
      <c r="RJ16" s="547"/>
      <c r="RK16" s="547"/>
      <c r="RL16" s="547"/>
      <c r="RM16" s="547"/>
      <c r="RN16" s="547"/>
      <c r="RO16" s="547"/>
      <c r="RP16" s="547"/>
      <c r="RQ16" s="547"/>
      <c r="RR16" s="547"/>
      <c r="RS16" s="547"/>
      <c r="RT16" s="547"/>
      <c r="RU16" s="547"/>
      <c r="RV16" s="547"/>
      <c r="RW16" s="547"/>
      <c r="RX16" s="547"/>
      <c r="RY16" s="547"/>
      <c r="RZ16" s="547"/>
      <c r="SA16" s="547"/>
      <c r="SB16" s="547"/>
      <c r="SC16" s="547"/>
      <c r="SD16" s="547"/>
      <c r="SE16" s="547"/>
      <c r="SF16" s="547"/>
      <c r="SG16" s="547"/>
      <c r="SH16" s="547"/>
      <c r="SI16" s="547"/>
      <c r="SJ16" s="547"/>
      <c r="SK16" s="547"/>
      <c r="SL16" s="547"/>
      <c r="SM16" s="547"/>
      <c r="SN16" s="547"/>
      <c r="SO16" s="547"/>
      <c r="SP16" s="547"/>
      <c r="SQ16" s="547"/>
      <c r="SR16" s="547"/>
      <c r="SS16" s="547"/>
    </row>
    <row r="17" spans="1:513" s="185" customFormat="1" x14ac:dyDescent="0.25">
      <c r="A17" s="140">
        <v>5</v>
      </c>
      <c r="B17" s="216" t="s">
        <v>205</v>
      </c>
      <c r="C17" s="348">
        <v>8</v>
      </c>
      <c r="D17" s="349"/>
      <c r="E17" s="348"/>
      <c r="F17" s="350"/>
      <c r="G17" s="348"/>
      <c r="H17" s="350"/>
      <c r="I17" s="348"/>
      <c r="J17" s="350"/>
      <c r="K17" s="351"/>
      <c r="L17" s="350"/>
      <c r="M17" s="542"/>
      <c r="N17" s="543"/>
      <c r="O17" s="542"/>
      <c r="P17" s="544"/>
      <c r="Q17" s="542"/>
      <c r="R17" s="544"/>
      <c r="S17" s="542"/>
      <c r="T17" s="544"/>
      <c r="U17" s="545"/>
      <c r="V17" s="544"/>
      <c r="W17" s="546"/>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c r="IT17" s="547"/>
      <c r="IU17" s="547"/>
      <c r="IV17" s="547"/>
      <c r="IW17" s="547"/>
      <c r="IX17" s="547"/>
      <c r="IY17" s="547"/>
      <c r="IZ17" s="547"/>
      <c r="JA17" s="547"/>
      <c r="JB17" s="547"/>
      <c r="JC17" s="547"/>
      <c r="JD17" s="547"/>
      <c r="JE17" s="547"/>
      <c r="JF17" s="547"/>
      <c r="JG17" s="547"/>
      <c r="JH17" s="547"/>
      <c r="JI17" s="547"/>
      <c r="JJ17" s="547"/>
      <c r="JK17" s="547"/>
      <c r="JL17" s="547"/>
      <c r="JM17" s="547"/>
      <c r="JN17" s="547"/>
      <c r="JO17" s="547"/>
      <c r="JP17" s="547"/>
      <c r="JQ17" s="547"/>
      <c r="JR17" s="547"/>
      <c r="JS17" s="547"/>
      <c r="JT17" s="547"/>
      <c r="JU17" s="547"/>
      <c r="JV17" s="547"/>
      <c r="JW17" s="547"/>
      <c r="JX17" s="547"/>
      <c r="JY17" s="547"/>
      <c r="JZ17" s="547"/>
      <c r="KA17" s="547"/>
      <c r="KB17" s="547"/>
      <c r="KC17" s="547"/>
      <c r="KD17" s="547"/>
      <c r="KE17" s="547"/>
      <c r="KF17" s="547"/>
      <c r="KG17" s="547"/>
      <c r="KH17" s="547"/>
      <c r="KI17" s="547"/>
      <c r="KJ17" s="547"/>
      <c r="KK17" s="547"/>
      <c r="KL17" s="547"/>
      <c r="KM17" s="547"/>
      <c r="KN17" s="547"/>
      <c r="KO17" s="547"/>
      <c r="KP17" s="547"/>
      <c r="KQ17" s="547"/>
      <c r="KR17" s="547"/>
      <c r="KS17" s="547"/>
      <c r="KT17" s="547"/>
      <c r="KU17" s="547"/>
      <c r="KV17" s="547"/>
      <c r="KW17" s="547"/>
      <c r="KX17" s="547"/>
      <c r="KY17" s="547"/>
      <c r="KZ17" s="547"/>
      <c r="LA17" s="547"/>
      <c r="LB17" s="547"/>
      <c r="LC17" s="547"/>
      <c r="LD17" s="547"/>
      <c r="LE17" s="547"/>
      <c r="LF17" s="547"/>
      <c r="LG17" s="547"/>
      <c r="LH17" s="547"/>
      <c r="LI17" s="547"/>
      <c r="LJ17" s="547"/>
      <c r="LK17" s="547"/>
      <c r="LL17" s="547"/>
      <c r="LM17" s="547"/>
      <c r="LN17" s="547"/>
      <c r="LO17" s="547"/>
      <c r="LP17" s="547"/>
      <c r="LQ17" s="547"/>
      <c r="LR17" s="547"/>
      <c r="LS17" s="547"/>
      <c r="LT17" s="547"/>
      <c r="LU17" s="547"/>
      <c r="LV17" s="547"/>
      <c r="LW17" s="547"/>
      <c r="LX17" s="547"/>
      <c r="LY17" s="547"/>
      <c r="LZ17" s="547"/>
      <c r="MA17" s="547"/>
      <c r="MB17" s="547"/>
      <c r="MC17" s="547"/>
      <c r="MD17" s="547"/>
      <c r="ME17" s="547"/>
      <c r="MF17" s="547"/>
      <c r="MG17" s="547"/>
      <c r="MH17" s="547"/>
      <c r="MI17" s="547"/>
      <c r="MJ17" s="547"/>
      <c r="MK17" s="547"/>
      <c r="ML17" s="547"/>
      <c r="MM17" s="547"/>
      <c r="MN17" s="547"/>
      <c r="MO17" s="547"/>
      <c r="MP17" s="547"/>
      <c r="MQ17" s="547"/>
      <c r="MR17" s="547"/>
      <c r="MS17" s="547"/>
      <c r="MT17" s="547"/>
      <c r="MU17" s="547"/>
      <c r="MV17" s="547"/>
      <c r="MW17" s="547"/>
      <c r="MX17" s="547"/>
      <c r="MY17" s="547"/>
      <c r="MZ17" s="547"/>
      <c r="NA17" s="547"/>
      <c r="NB17" s="547"/>
      <c r="NC17" s="547"/>
      <c r="ND17" s="547"/>
      <c r="NE17" s="547"/>
      <c r="NF17" s="547"/>
      <c r="NG17" s="547"/>
      <c r="NH17" s="547"/>
      <c r="NI17" s="547"/>
      <c r="NJ17" s="547"/>
      <c r="NK17" s="547"/>
      <c r="NL17" s="547"/>
      <c r="NM17" s="547"/>
      <c r="NN17" s="547"/>
      <c r="NO17" s="547"/>
      <c r="NP17" s="547"/>
      <c r="NQ17" s="547"/>
      <c r="NR17" s="547"/>
      <c r="NS17" s="547"/>
      <c r="NT17" s="547"/>
      <c r="NU17" s="547"/>
      <c r="NV17" s="547"/>
      <c r="NW17" s="547"/>
      <c r="NX17" s="547"/>
      <c r="NY17" s="547"/>
      <c r="NZ17" s="547"/>
      <c r="OA17" s="547"/>
      <c r="OB17" s="547"/>
      <c r="OC17" s="547"/>
      <c r="OD17" s="547"/>
      <c r="OE17" s="547"/>
      <c r="OF17" s="547"/>
      <c r="OG17" s="547"/>
      <c r="OH17" s="547"/>
      <c r="OI17" s="547"/>
      <c r="OJ17" s="547"/>
      <c r="OK17" s="547"/>
      <c r="OL17" s="547"/>
      <c r="OM17" s="547"/>
      <c r="ON17" s="547"/>
      <c r="OO17" s="547"/>
      <c r="OP17" s="547"/>
      <c r="OQ17" s="547"/>
      <c r="OR17" s="547"/>
      <c r="OS17" s="547"/>
      <c r="OT17" s="547"/>
      <c r="OU17" s="547"/>
      <c r="OV17" s="547"/>
      <c r="OW17" s="547"/>
      <c r="OX17" s="547"/>
      <c r="OY17" s="547"/>
      <c r="OZ17" s="547"/>
      <c r="PA17" s="547"/>
      <c r="PB17" s="547"/>
      <c r="PC17" s="547"/>
      <c r="PD17" s="547"/>
      <c r="PE17" s="547"/>
      <c r="PF17" s="547"/>
      <c r="PG17" s="547"/>
      <c r="PH17" s="547"/>
      <c r="PI17" s="547"/>
      <c r="PJ17" s="547"/>
      <c r="PK17" s="547"/>
      <c r="PL17" s="547"/>
      <c r="PM17" s="547"/>
      <c r="PN17" s="547"/>
      <c r="PO17" s="547"/>
      <c r="PP17" s="547"/>
      <c r="PQ17" s="547"/>
      <c r="PR17" s="547"/>
      <c r="PS17" s="547"/>
      <c r="PT17" s="547"/>
      <c r="PU17" s="547"/>
      <c r="PV17" s="547"/>
      <c r="PW17" s="547"/>
      <c r="PX17" s="547"/>
      <c r="PY17" s="547"/>
      <c r="PZ17" s="547"/>
      <c r="QA17" s="547"/>
      <c r="QB17" s="547"/>
      <c r="QC17" s="547"/>
      <c r="QD17" s="547"/>
      <c r="QE17" s="547"/>
      <c r="QF17" s="547"/>
      <c r="QG17" s="547"/>
      <c r="QH17" s="547"/>
      <c r="QI17" s="547"/>
      <c r="QJ17" s="547"/>
      <c r="QK17" s="547"/>
      <c r="QL17" s="547"/>
      <c r="QM17" s="547"/>
      <c r="QN17" s="547"/>
      <c r="QO17" s="547"/>
      <c r="QP17" s="547"/>
      <c r="QQ17" s="547"/>
      <c r="QR17" s="547"/>
      <c r="QS17" s="547"/>
      <c r="QT17" s="547"/>
      <c r="QU17" s="547"/>
      <c r="QV17" s="547"/>
      <c r="QW17" s="547"/>
      <c r="QX17" s="547"/>
      <c r="QY17" s="547"/>
      <c r="QZ17" s="547"/>
      <c r="RA17" s="547"/>
      <c r="RB17" s="547"/>
      <c r="RC17" s="547"/>
      <c r="RD17" s="547"/>
      <c r="RE17" s="547"/>
      <c r="RF17" s="547"/>
      <c r="RG17" s="547"/>
      <c r="RH17" s="547"/>
      <c r="RI17" s="547"/>
      <c r="RJ17" s="547"/>
      <c r="RK17" s="547"/>
      <c r="RL17" s="547"/>
      <c r="RM17" s="547"/>
      <c r="RN17" s="547"/>
      <c r="RO17" s="547"/>
      <c r="RP17" s="547"/>
      <c r="RQ17" s="547"/>
      <c r="RR17" s="547"/>
      <c r="RS17" s="547"/>
      <c r="RT17" s="547"/>
      <c r="RU17" s="547"/>
      <c r="RV17" s="547"/>
      <c r="RW17" s="547"/>
      <c r="RX17" s="547"/>
      <c r="RY17" s="547"/>
      <c r="RZ17" s="547"/>
      <c r="SA17" s="547"/>
      <c r="SB17" s="547"/>
      <c r="SC17" s="547"/>
      <c r="SD17" s="547"/>
      <c r="SE17" s="547"/>
      <c r="SF17" s="547"/>
      <c r="SG17" s="547"/>
      <c r="SH17" s="547"/>
      <c r="SI17" s="547"/>
      <c r="SJ17" s="547"/>
      <c r="SK17" s="547"/>
      <c r="SL17" s="547"/>
      <c r="SM17" s="547"/>
      <c r="SN17" s="547"/>
      <c r="SO17" s="547"/>
      <c r="SP17" s="547"/>
      <c r="SQ17" s="547"/>
      <c r="SR17" s="547"/>
      <c r="SS17" s="547"/>
    </row>
    <row r="18" spans="1:513" s="185" customFormat="1" x14ac:dyDescent="0.25">
      <c r="A18" s="140">
        <v>6</v>
      </c>
      <c r="B18" s="216" t="s">
        <v>25</v>
      </c>
      <c r="C18" s="348">
        <v>6</v>
      </c>
      <c r="D18" s="349"/>
      <c r="E18" s="348"/>
      <c r="F18" s="350"/>
      <c r="G18" s="348"/>
      <c r="H18" s="350"/>
      <c r="I18" s="348"/>
      <c r="J18" s="350"/>
      <c r="K18" s="351"/>
      <c r="L18" s="350"/>
      <c r="M18" s="542"/>
      <c r="N18" s="543"/>
      <c r="O18" s="542"/>
      <c r="P18" s="544"/>
      <c r="Q18" s="542"/>
      <c r="R18" s="544"/>
      <c r="S18" s="542"/>
      <c r="T18" s="544"/>
      <c r="U18" s="545"/>
      <c r="V18" s="544"/>
      <c r="W18" s="546"/>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c r="IT18" s="547"/>
      <c r="IU18" s="547"/>
      <c r="IV18" s="547"/>
      <c r="IW18" s="547"/>
      <c r="IX18" s="547"/>
      <c r="IY18" s="547"/>
      <c r="IZ18" s="547"/>
      <c r="JA18" s="547"/>
      <c r="JB18" s="547"/>
      <c r="JC18" s="547"/>
      <c r="JD18" s="547"/>
      <c r="JE18" s="547"/>
      <c r="JF18" s="547"/>
      <c r="JG18" s="547"/>
      <c r="JH18" s="547"/>
      <c r="JI18" s="547"/>
      <c r="JJ18" s="547"/>
      <c r="JK18" s="547"/>
      <c r="JL18" s="547"/>
      <c r="JM18" s="547"/>
      <c r="JN18" s="547"/>
      <c r="JO18" s="547"/>
      <c r="JP18" s="547"/>
      <c r="JQ18" s="547"/>
      <c r="JR18" s="547"/>
      <c r="JS18" s="547"/>
      <c r="JT18" s="547"/>
      <c r="JU18" s="547"/>
      <c r="JV18" s="547"/>
      <c r="JW18" s="547"/>
      <c r="JX18" s="547"/>
      <c r="JY18" s="547"/>
      <c r="JZ18" s="547"/>
      <c r="KA18" s="547"/>
      <c r="KB18" s="547"/>
      <c r="KC18" s="547"/>
      <c r="KD18" s="547"/>
      <c r="KE18" s="547"/>
      <c r="KF18" s="547"/>
      <c r="KG18" s="547"/>
      <c r="KH18" s="547"/>
      <c r="KI18" s="547"/>
      <c r="KJ18" s="547"/>
      <c r="KK18" s="547"/>
      <c r="KL18" s="547"/>
      <c r="KM18" s="547"/>
      <c r="KN18" s="547"/>
      <c r="KO18" s="547"/>
      <c r="KP18" s="547"/>
      <c r="KQ18" s="547"/>
      <c r="KR18" s="547"/>
      <c r="KS18" s="547"/>
      <c r="KT18" s="547"/>
      <c r="KU18" s="547"/>
      <c r="KV18" s="547"/>
      <c r="KW18" s="547"/>
      <c r="KX18" s="547"/>
      <c r="KY18" s="547"/>
      <c r="KZ18" s="547"/>
      <c r="LA18" s="547"/>
      <c r="LB18" s="547"/>
      <c r="LC18" s="547"/>
      <c r="LD18" s="547"/>
      <c r="LE18" s="547"/>
      <c r="LF18" s="547"/>
      <c r="LG18" s="547"/>
      <c r="LH18" s="547"/>
      <c r="LI18" s="547"/>
      <c r="LJ18" s="547"/>
      <c r="LK18" s="547"/>
      <c r="LL18" s="547"/>
      <c r="LM18" s="547"/>
      <c r="LN18" s="547"/>
      <c r="LO18" s="547"/>
      <c r="LP18" s="547"/>
      <c r="LQ18" s="547"/>
      <c r="LR18" s="547"/>
      <c r="LS18" s="547"/>
      <c r="LT18" s="547"/>
      <c r="LU18" s="547"/>
      <c r="LV18" s="547"/>
      <c r="LW18" s="547"/>
      <c r="LX18" s="547"/>
      <c r="LY18" s="547"/>
      <c r="LZ18" s="547"/>
      <c r="MA18" s="547"/>
      <c r="MB18" s="547"/>
      <c r="MC18" s="547"/>
      <c r="MD18" s="547"/>
      <c r="ME18" s="547"/>
      <c r="MF18" s="547"/>
      <c r="MG18" s="547"/>
      <c r="MH18" s="547"/>
      <c r="MI18" s="547"/>
      <c r="MJ18" s="547"/>
      <c r="MK18" s="547"/>
      <c r="ML18" s="547"/>
      <c r="MM18" s="547"/>
      <c r="MN18" s="547"/>
      <c r="MO18" s="547"/>
      <c r="MP18" s="547"/>
      <c r="MQ18" s="547"/>
      <c r="MR18" s="547"/>
      <c r="MS18" s="547"/>
      <c r="MT18" s="547"/>
      <c r="MU18" s="547"/>
      <c r="MV18" s="547"/>
      <c r="MW18" s="547"/>
      <c r="MX18" s="547"/>
      <c r="MY18" s="547"/>
      <c r="MZ18" s="547"/>
      <c r="NA18" s="547"/>
      <c r="NB18" s="547"/>
      <c r="NC18" s="547"/>
      <c r="ND18" s="547"/>
      <c r="NE18" s="547"/>
      <c r="NF18" s="547"/>
      <c r="NG18" s="547"/>
      <c r="NH18" s="547"/>
      <c r="NI18" s="547"/>
      <c r="NJ18" s="547"/>
      <c r="NK18" s="547"/>
      <c r="NL18" s="547"/>
      <c r="NM18" s="547"/>
      <c r="NN18" s="547"/>
      <c r="NO18" s="547"/>
      <c r="NP18" s="547"/>
      <c r="NQ18" s="547"/>
      <c r="NR18" s="547"/>
      <c r="NS18" s="547"/>
      <c r="NT18" s="547"/>
      <c r="NU18" s="547"/>
      <c r="NV18" s="547"/>
      <c r="NW18" s="547"/>
      <c r="NX18" s="547"/>
      <c r="NY18" s="547"/>
      <c r="NZ18" s="547"/>
      <c r="OA18" s="547"/>
      <c r="OB18" s="547"/>
      <c r="OC18" s="547"/>
      <c r="OD18" s="547"/>
      <c r="OE18" s="547"/>
      <c r="OF18" s="547"/>
      <c r="OG18" s="547"/>
      <c r="OH18" s="547"/>
      <c r="OI18" s="547"/>
      <c r="OJ18" s="547"/>
      <c r="OK18" s="547"/>
      <c r="OL18" s="547"/>
      <c r="OM18" s="547"/>
      <c r="ON18" s="547"/>
      <c r="OO18" s="547"/>
      <c r="OP18" s="547"/>
      <c r="OQ18" s="547"/>
      <c r="OR18" s="547"/>
      <c r="OS18" s="547"/>
      <c r="OT18" s="547"/>
      <c r="OU18" s="547"/>
      <c r="OV18" s="547"/>
      <c r="OW18" s="547"/>
      <c r="OX18" s="547"/>
      <c r="OY18" s="547"/>
      <c r="OZ18" s="547"/>
      <c r="PA18" s="547"/>
      <c r="PB18" s="547"/>
      <c r="PC18" s="547"/>
      <c r="PD18" s="547"/>
      <c r="PE18" s="547"/>
      <c r="PF18" s="547"/>
      <c r="PG18" s="547"/>
      <c r="PH18" s="547"/>
      <c r="PI18" s="547"/>
      <c r="PJ18" s="547"/>
      <c r="PK18" s="547"/>
      <c r="PL18" s="547"/>
      <c r="PM18" s="547"/>
      <c r="PN18" s="547"/>
      <c r="PO18" s="547"/>
      <c r="PP18" s="547"/>
      <c r="PQ18" s="547"/>
      <c r="PR18" s="547"/>
      <c r="PS18" s="547"/>
      <c r="PT18" s="547"/>
      <c r="PU18" s="547"/>
      <c r="PV18" s="547"/>
      <c r="PW18" s="547"/>
      <c r="PX18" s="547"/>
      <c r="PY18" s="547"/>
      <c r="PZ18" s="547"/>
      <c r="QA18" s="547"/>
      <c r="QB18" s="547"/>
      <c r="QC18" s="547"/>
      <c r="QD18" s="547"/>
      <c r="QE18" s="547"/>
      <c r="QF18" s="547"/>
      <c r="QG18" s="547"/>
      <c r="QH18" s="547"/>
      <c r="QI18" s="547"/>
      <c r="QJ18" s="547"/>
      <c r="QK18" s="547"/>
      <c r="QL18" s="547"/>
      <c r="QM18" s="547"/>
      <c r="QN18" s="547"/>
      <c r="QO18" s="547"/>
      <c r="QP18" s="547"/>
      <c r="QQ18" s="547"/>
      <c r="QR18" s="547"/>
      <c r="QS18" s="547"/>
      <c r="QT18" s="547"/>
      <c r="QU18" s="547"/>
      <c r="QV18" s="547"/>
      <c r="QW18" s="547"/>
      <c r="QX18" s="547"/>
      <c r="QY18" s="547"/>
      <c r="QZ18" s="547"/>
      <c r="RA18" s="547"/>
      <c r="RB18" s="547"/>
      <c r="RC18" s="547"/>
      <c r="RD18" s="547"/>
      <c r="RE18" s="547"/>
      <c r="RF18" s="547"/>
      <c r="RG18" s="547"/>
      <c r="RH18" s="547"/>
      <c r="RI18" s="547"/>
      <c r="RJ18" s="547"/>
      <c r="RK18" s="547"/>
      <c r="RL18" s="547"/>
      <c r="RM18" s="547"/>
      <c r="RN18" s="547"/>
      <c r="RO18" s="547"/>
      <c r="RP18" s="547"/>
      <c r="RQ18" s="547"/>
      <c r="RR18" s="547"/>
      <c r="RS18" s="547"/>
      <c r="RT18" s="547"/>
      <c r="RU18" s="547"/>
      <c r="RV18" s="547"/>
      <c r="RW18" s="547"/>
      <c r="RX18" s="547"/>
      <c r="RY18" s="547"/>
      <c r="RZ18" s="547"/>
      <c r="SA18" s="547"/>
      <c r="SB18" s="547"/>
      <c r="SC18" s="547"/>
      <c r="SD18" s="547"/>
      <c r="SE18" s="547"/>
      <c r="SF18" s="547"/>
      <c r="SG18" s="547"/>
      <c r="SH18" s="547"/>
      <c r="SI18" s="547"/>
      <c r="SJ18" s="547"/>
      <c r="SK18" s="547"/>
      <c r="SL18" s="547"/>
      <c r="SM18" s="547"/>
      <c r="SN18" s="547"/>
      <c r="SO18" s="547"/>
      <c r="SP18" s="547"/>
      <c r="SQ18" s="547"/>
      <c r="SR18" s="547"/>
      <c r="SS18" s="547"/>
    </row>
    <row r="19" spans="1:513" s="185" customFormat="1" x14ac:dyDescent="0.25">
      <c r="A19" s="140">
        <v>7</v>
      </c>
      <c r="B19" s="217" t="s">
        <v>269</v>
      </c>
      <c r="C19" s="348">
        <v>2</v>
      </c>
      <c r="D19" s="349"/>
      <c r="E19" s="348"/>
      <c r="F19" s="350"/>
      <c r="G19" s="348"/>
      <c r="H19" s="350"/>
      <c r="I19" s="348"/>
      <c r="J19" s="350"/>
      <c r="K19" s="351"/>
      <c r="L19" s="350"/>
      <c r="M19" s="542"/>
      <c r="N19" s="543"/>
      <c r="O19" s="542"/>
      <c r="P19" s="544"/>
      <c r="Q19" s="542"/>
      <c r="R19" s="544"/>
      <c r="S19" s="542"/>
      <c r="T19" s="544"/>
      <c r="U19" s="545"/>
      <c r="V19" s="544"/>
      <c r="W19" s="546"/>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c r="IT19" s="547"/>
      <c r="IU19" s="547"/>
      <c r="IV19" s="547"/>
      <c r="IW19" s="547"/>
      <c r="IX19" s="547"/>
      <c r="IY19" s="547"/>
      <c r="IZ19" s="547"/>
      <c r="JA19" s="547"/>
      <c r="JB19" s="547"/>
      <c r="JC19" s="547"/>
      <c r="JD19" s="547"/>
      <c r="JE19" s="547"/>
      <c r="JF19" s="547"/>
      <c r="JG19" s="547"/>
      <c r="JH19" s="547"/>
      <c r="JI19" s="547"/>
      <c r="JJ19" s="547"/>
      <c r="JK19" s="547"/>
      <c r="JL19" s="547"/>
      <c r="JM19" s="547"/>
      <c r="JN19" s="547"/>
      <c r="JO19" s="547"/>
      <c r="JP19" s="547"/>
      <c r="JQ19" s="547"/>
      <c r="JR19" s="547"/>
      <c r="JS19" s="547"/>
      <c r="JT19" s="547"/>
      <c r="JU19" s="547"/>
      <c r="JV19" s="547"/>
      <c r="JW19" s="547"/>
      <c r="JX19" s="547"/>
      <c r="JY19" s="547"/>
      <c r="JZ19" s="547"/>
      <c r="KA19" s="547"/>
      <c r="KB19" s="547"/>
      <c r="KC19" s="547"/>
      <c r="KD19" s="547"/>
      <c r="KE19" s="547"/>
      <c r="KF19" s="547"/>
      <c r="KG19" s="547"/>
      <c r="KH19" s="547"/>
      <c r="KI19" s="547"/>
      <c r="KJ19" s="547"/>
      <c r="KK19" s="547"/>
      <c r="KL19" s="547"/>
      <c r="KM19" s="547"/>
      <c r="KN19" s="547"/>
      <c r="KO19" s="547"/>
      <c r="KP19" s="547"/>
      <c r="KQ19" s="547"/>
      <c r="KR19" s="547"/>
      <c r="KS19" s="547"/>
      <c r="KT19" s="547"/>
      <c r="KU19" s="547"/>
      <c r="KV19" s="547"/>
      <c r="KW19" s="547"/>
      <c r="KX19" s="547"/>
      <c r="KY19" s="547"/>
      <c r="KZ19" s="547"/>
      <c r="LA19" s="547"/>
      <c r="LB19" s="547"/>
      <c r="LC19" s="547"/>
      <c r="LD19" s="547"/>
      <c r="LE19" s="547"/>
      <c r="LF19" s="547"/>
      <c r="LG19" s="547"/>
      <c r="LH19" s="547"/>
      <c r="LI19" s="547"/>
      <c r="LJ19" s="547"/>
      <c r="LK19" s="547"/>
      <c r="LL19" s="547"/>
      <c r="LM19" s="547"/>
      <c r="LN19" s="547"/>
      <c r="LO19" s="547"/>
      <c r="LP19" s="547"/>
      <c r="LQ19" s="547"/>
      <c r="LR19" s="547"/>
      <c r="LS19" s="547"/>
      <c r="LT19" s="547"/>
      <c r="LU19" s="547"/>
      <c r="LV19" s="547"/>
      <c r="LW19" s="547"/>
      <c r="LX19" s="547"/>
      <c r="LY19" s="547"/>
      <c r="LZ19" s="547"/>
      <c r="MA19" s="547"/>
      <c r="MB19" s="547"/>
      <c r="MC19" s="547"/>
      <c r="MD19" s="547"/>
      <c r="ME19" s="547"/>
      <c r="MF19" s="547"/>
      <c r="MG19" s="547"/>
      <c r="MH19" s="547"/>
      <c r="MI19" s="547"/>
      <c r="MJ19" s="547"/>
      <c r="MK19" s="547"/>
      <c r="ML19" s="547"/>
      <c r="MM19" s="547"/>
      <c r="MN19" s="547"/>
      <c r="MO19" s="547"/>
      <c r="MP19" s="547"/>
      <c r="MQ19" s="547"/>
      <c r="MR19" s="547"/>
      <c r="MS19" s="547"/>
      <c r="MT19" s="547"/>
      <c r="MU19" s="547"/>
      <c r="MV19" s="547"/>
      <c r="MW19" s="547"/>
      <c r="MX19" s="547"/>
      <c r="MY19" s="547"/>
      <c r="MZ19" s="547"/>
      <c r="NA19" s="547"/>
      <c r="NB19" s="547"/>
      <c r="NC19" s="547"/>
      <c r="ND19" s="547"/>
      <c r="NE19" s="547"/>
      <c r="NF19" s="547"/>
      <c r="NG19" s="547"/>
      <c r="NH19" s="547"/>
      <c r="NI19" s="547"/>
      <c r="NJ19" s="547"/>
      <c r="NK19" s="547"/>
      <c r="NL19" s="547"/>
      <c r="NM19" s="547"/>
      <c r="NN19" s="547"/>
      <c r="NO19" s="547"/>
      <c r="NP19" s="547"/>
      <c r="NQ19" s="547"/>
      <c r="NR19" s="547"/>
      <c r="NS19" s="547"/>
      <c r="NT19" s="547"/>
      <c r="NU19" s="547"/>
      <c r="NV19" s="547"/>
      <c r="NW19" s="547"/>
      <c r="NX19" s="547"/>
      <c r="NY19" s="547"/>
      <c r="NZ19" s="547"/>
      <c r="OA19" s="547"/>
      <c r="OB19" s="547"/>
      <c r="OC19" s="547"/>
      <c r="OD19" s="547"/>
      <c r="OE19" s="547"/>
      <c r="OF19" s="547"/>
      <c r="OG19" s="547"/>
      <c r="OH19" s="547"/>
      <c r="OI19" s="547"/>
      <c r="OJ19" s="547"/>
      <c r="OK19" s="547"/>
      <c r="OL19" s="547"/>
      <c r="OM19" s="547"/>
      <c r="ON19" s="547"/>
      <c r="OO19" s="547"/>
      <c r="OP19" s="547"/>
      <c r="OQ19" s="547"/>
      <c r="OR19" s="547"/>
      <c r="OS19" s="547"/>
      <c r="OT19" s="547"/>
      <c r="OU19" s="547"/>
      <c r="OV19" s="547"/>
      <c r="OW19" s="547"/>
      <c r="OX19" s="547"/>
      <c r="OY19" s="547"/>
      <c r="OZ19" s="547"/>
      <c r="PA19" s="547"/>
      <c r="PB19" s="547"/>
      <c r="PC19" s="547"/>
      <c r="PD19" s="547"/>
      <c r="PE19" s="547"/>
      <c r="PF19" s="547"/>
      <c r="PG19" s="547"/>
      <c r="PH19" s="547"/>
      <c r="PI19" s="547"/>
      <c r="PJ19" s="547"/>
      <c r="PK19" s="547"/>
      <c r="PL19" s="547"/>
      <c r="PM19" s="547"/>
      <c r="PN19" s="547"/>
      <c r="PO19" s="547"/>
      <c r="PP19" s="547"/>
      <c r="PQ19" s="547"/>
      <c r="PR19" s="547"/>
      <c r="PS19" s="547"/>
      <c r="PT19" s="547"/>
      <c r="PU19" s="547"/>
      <c r="PV19" s="547"/>
      <c r="PW19" s="547"/>
      <c r="PX19" s="547"/>
      <c r="PY19" s="547"/>
      <c r="PZ19" s="547"/>
      <c r="QA19" s="547"/>
      <c r="QB19" s="547"/>
      <c r="QC19" s="547"/>
      <c r="QD19" s="547"/>
      <c r="QE19" s="547"/>
      <c r="QF19" s="547"/>
      <c r="QG19" s="547"/>
      <c r="QH19" s="547"/>
      <c r="QI19" s="547"/>
      <c r="QJ19" s="547"/>
      <c r="QK19" s="547"/>
      <c r="QL19" s="547"/>
      <c r="QM19" s="547"/>
      <c r="QN19" s="547"/>
      <c r="QO19" s="547"/>
      <c r="QP19" s="547"/>
      <c r="QQ19" s="547"/>
      <c r="QR19" s="547"/>
      <c r="QS19" s="547"/>
      <c r="QT19" s="547"/>
      <c r="QU19" s="547"/>
      <c r="QV19" s="547"/>
      <c r="QW19" s="547"/>
      <c r="QX19" s="547"/>
      <c r="QY19" s="547"/>
      <c r="QZ19" s="547"/>
      <c r="RA19" s="547"/>
      <c r="RB19" s="547"/>
      <c r="RC19" s="547"/>
      <c r="RD19" s="547"/>
      <c r="RE19" s="547"/>
      <c r="RF19" s="547"/>
      <c r="RG19" s="547"/>
      <c r="RH19" s="547"/>
      <c r="RI19" s="547"/>
      <c r="RJ19" s="547"/>
      <c r="RK19" s="547"/>
      <c r="RL19" s="547"/>
      <c r="RM19" s="547"/>
      <c r="RN19" s="547"/>
      <c r="RO19" s="547"/>
      <c r="RP19" s="547"/>
      <c r="RQ19" s="547"/>
      <c r="RR19" s="547"/>
      <c r="RS19" s="547"/>
      <c r="RT19" s="547"/>
      <c r="RU19" s="547"/>
      <c r="RV19" s="547"/>
      <c r="RW19" s="547"/>
      <c r="RX19" s="547"/>
      <c r="RY19" s="547"/>
      <c r="RZ19" s="547"/>
      <c r="SA19" s="547"/>
      <c r="SB19" s="547"/>
      <c r="SC19" s="547"/>
      <c r="SD19" s="547"/>
      <c r="SE19" s="547"/>
      <c r="SF19" s="547"/>
      <c r="SG19" s="547"/>
      <c r="SH19" s="547"/>
      <c r="SI19" s="547"/>
      <c r="SJ19" s="547"/>
      <c r="SK19" s="547"/>
      <c r="SL19" s="547"/>
      <c r="SM19" s="547"/>
      <c r="SN19" s="547"/>
      <c r="SO19" s="547"/>
      <c r="SP19" s="547"/>
      <c r="SQ19" s="547"/>
      <c r="SR19" s="547"/>
      <c r="SS19" s="547"/>
    </row>
    <row r="20" spans="1:513" s="185" customFormat="1" x14ac:dyDescent="0.25">
      <c r="A20" s="140">
        <v>8</v>
      </c>
      <c r="B20" s="216" t="s">
        <v>207</v>
      </c>
      <c r="C20" s="348"/>
      <c r="D20" s="349"/>
      <c r="E20" s="348"/>
      <c r="F20" s="350"/>
      <c r="G20" s="348"/>
      <c r="H20" s="350"/>
      <c r="I20" s="348"/>
      <c r="J20" s="350"/>
      <c r="K20" s="351"/>
      <c r="L20" s="350"/>
      <c r="M20" s="542"/>
      <c r="N20" s="543"/>
      <c r="O20" s="542"/>
      <c r="P20" s="544"/>
      <c r="Q20" s="542"/>
      <c r="R20" s="544"/>
      <c r="S20" s="542"/>
      <c r="T20" s="544"/>
      <c r="U20" s="545"/>
      <c r="V20" s="544"/>
      <c r="W20" s="546"/>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c r="IT20" s="547"/>
      <c r="IU20" s="547"/>
      <c r="IV20" s="547"/>
      <c r="IW20" s="547"/>
      <c r="IX20" s="547"/>
      <c r="IY20" s="547"/>
      <c r="IZ20" s="547"/>
      <c r="JA20" s="547"/>
      <c r="JB20" s="547"/>
      <c r="JC20" s="547"/>
      <c r="JD20" s="547"/>
      <c r="JE20" s="547"/>
      <c r="JF20" s="547"/>
      <c r="JG20" s="547"/>
      <c r="JH20" s="547"/>
      <c r="JI20" s="547"/>
      <c r="JJ20" s="547"/>
      <c r="JK20" s="547"/>
      <c r="JL20" s="547"/>
      <c r="JM20" s="547"/>
      <c r="JN20" s="547"/>
      <c r="JO20" s="547"/>
      <c r="JP20" s="547"/>
      <c r="JQ20" s="547"/>
      <c r="JR20" s="547"/>
      <c r="JS20" s="547"/>
      <c r="JT20" s="547"/>
      <c r="JU20" s="547"/>
      <c r="JV20" s="547"/>
      <c r="JW20" s="547"/>
      <c r="JX20" s="547"/>
      <c r="JY20" s="547"/>
      <c r="JZ20" s="547"/>
      <c r="KA20" s="547"/>
      <c r="KB20" s="547"/>
      <c r="KC20" s="547"/>
      <c r="KD20" s="547"/>
      <c r="KE20" s="547"/>
      <c r="KF20" s="547"/>
      <c r="KG20" s="547"/>
      <c r="KH20" s="547"/>
      <c r="KI20" s="547"/>
      <c r="KJ20" s="547"/>
      <c r="KK20" s="547"/>
      <c r="KL20" s="547"/>
      <c r="KM20" s="547"/>
      <c r="KN20" s="547"/>
      <c r="KO20" s="547"/>
      <c r="KP20" s="547"/>
      <c r="KQ20" s="547"/>
      <c r="KR20" s="547"/>
      <c r="KS20" s="547"/>
      <c r="KT20" s="547"/>
      <c r="KU20" s="547"/>
      <c r="KV20" s="547"/>
      <c r="KW20" s="547"/>
      <c r="KX20" s="547"/>
      <c r="KY20" s="547"/>
      <c r="KZ20" s="547"/>
      <c r="LA20" s="547"/>
      <c r="LB20" s="547"/>
      <c r="LC20" s="547"/>
      <c r="LD20" s="547"/>
      <c r="LE20" s="547"/>
      <c r="LF20" s="547"/>
      <c r="LG20" s="547"/>
      <c r="LH20" s="547"/>
      <c r="LI20" s="547"/>
      <c r="LJ20" s="547"/>
      <c r="LK20" s="547"/>
      <c r="LL20" s="547"/>
      <c r="LM20" s="547"/>
      <c r="LN20" s="547"/>
      <c r="LO20" s="547"/>
      <c r="LP20" s="547"/>
      <c r="LQ20" s="547"/>
      <c r="LR20" s="547"/>
      <c r="LS20" s="547"/>
      <c r="LT20" s="547"/>
      <c r="LU20" s="547"/>
      <c r="LV20" s="547"/>
      <c r="LW20" s="547"/>
      <c r="LX20" s="547"/>
      <c r="LY20" s="547"/>
      <c r="LZ20" s="547"/>
      <c r="MA20" s="547"/>
      <c r="MB20" s="547"/>
      <c r="MC20" s="547"/>
      <c r="MD20" s="547"/>
      <c r="ME20" s="547"/>
      <c r="MF20" s="547"/>
      <c r="MG20" s="547"/>
      <c r="MH20" s="547"/>
      <c r="MI20" s="547"/>
      <c r="MJ20" s="547"/>
      <c r="MK20" s="547"/>
      <c r="ML20" s="547"/>
      <c r="MM20" s="547"/>
      <c r="MN20" s="547"/>
      <c r="MO20" s="547"/>
      <c r="MP20" s="547"/>
      <c r="MQ20" s="547"/>
      <c r="MR20" s="547"/>
      <c r="MS20" s="547"/>
      <c r="MT20" s="547"/>
      <c r="MU20" s="547"/>
      <c r="MV20" s="547"/>
      <c r="MW20" s="547"/>
      <c r="MX20" s="547"/>
      <c r="MY20" s="547"/>
      <c r="MZ20" s="547"/>
      <c r="NA20" s="547"/>
      <c r="NB20" s="547"/>
      <c r="NC20" s="547"/>
      <c r="ND20" s="547"/>
      <c r="NE20" s="547"/>
      <c r="NF20" s="547"/>
      <c r="NG20" s="547"/>
      <c r="NH20" s="547"/>
      <c r="NI20" s="547"/>
      <c r="NJ20" s="547"/>
      <c r="NK20" s="547"/>
      <c r="NL20" s="547"/>
      <c r="NM20" s="547"/>
      <c r="NN20" s="547"/>
      <c r="NO20" s="547"/>
      <c r="NP20" s="547"/>
      <c r="NQ20" s="547"/>
      <c r="NR20" s="547"/>
      <c r="NS20" s="547"/>
      <c r="NT20" s="547"/>
      <c r="NU20" s="547"/>
      <c r="NV20" s="547"/>
      <c r="NW20" s="547"/>
      <c r="NX20" s="547"/>
      <c r="NY20" s="547"/>
      <c r="NZ20" s="547"/>
      <c r="OA20" s="547"/>
      <c r="OB20" s="547"/>
      <c r="OC20" s="547"/>
      <c r="OD20" s="547"/>
      <c r="OE20" s="547"/>
      <c r="OF20" s="547"/>
      <c r="OG20" s="547"/>
      <c r="OH20" s="547"/>
      <c r="OI20" s="547"/>
      <c r="OJ20" s="547"/>
      <c r="OK20" s="547"/>
      <c r="OL20" s="547"/>
      <c r="OM20" s="547"/>
      <c r="ON20" s="547"/>
      <c r="OO20" s="547"/>
      <c r="OP20" s="547"/>
      <c r="OQ20" s="547"/>
      <c r="OR20" s="547"/>
      <c r="OS20" s="547"/>
      <c r="OT20" s="547"/>
      <c r="OU20" s="547"/>
      <c r="OV20" s="547"/>
      <c r="OW20" s="547"/>
      <c r="OX20" s="547"/>
      <c r="OY20" s="547"/>
      <c r="OZ20" s="547"/>
      <c r="PA20" s="547"/>
      <c r="PB20" s="547"/>
      <c r="PC20" s="547"/>
      <c r="PD20" s="547"/>
      <c r="PE20" s="547"/>
      <c r="PF20" s="547"/>
      <c r="PG20" s="547"/>
      <c r="PH20" s="547"/>
      <c r="PI20" s="547"/>
      <c r="PJ20" s="547"/>
      <c r="PK20" s="547"/>
      <c r="PL20" s="547"/>
      <c r="PM20" s="547"/>
      <c r="PN20" s="547"/>
      <c r="PO20" s="547"/>
      <c r="PP20" s="547"/>
      <c r="PQ20" s="547"/>
      <c r="PR20" s="547"/>
      <c r="PS20" s="547"/>
      <c r="PT20" s="547"/>
      <c r="PU20" s="547"/>
      <c r="PV20" s="547"/>
      <c r="PW20" s="547"/>
      <c r="PX20" s="547"/>
      <c r="PY20" s="547"/>
      <c r="PZ20" s="547"/>
      <c r="QA20" s="547"/>
      <c r="QB20" s="547"/>
      <c r="QC20" s="547"/>
      <c r="QD20" s="547"/>
      <c r="QE20" s="547"/>
      <c r="QF20" s="547"/>
      <c r="QG20" s="547"/>
      <c r="QH20" s="547"/>
      <c r="QI20" s="547"/>
      <c r="QJ20" s="547"/>
      <c r="QK20" s="547"/>
      <c r="QL20" s="547"/>
      <c r="QM20" s="547"/>
      <c r="QN20" s="547"/>
      <c r="QO20" s="547"/>
      <c r="QP20" s="547"/>
      <c r="QQ20" s="547"/>
      <c r="QR20" s="547"/>
      <c r="QS20" s="547"/>
      <c r="QT20" s="547"/>
      <c r="QU20" s="547"/>
      <c r="QV20" s="547"/>
      <c r="QW20" s="547"/>
      <c r="QX20" s="547"/>
      <c r="QY20" s="547"/>
      <c r="QZ20" s="547"/>
      <c r="RA20" s="547"/>
      <c r="RB20" s="547"/>
      <c r="RC20" s="547"/>
      <c r="RD20" s="547"/>
      <c r="RE20" s="547"/>
      <c r="RF20" s="547"/>
      <c r="RG20" s="547"/>
      <c r="RH20" s="547"/>
      <c r="RI20" s="547"/>
      <c r="RJ20" s="547"/>
      <c r="RK20" s="547"/>
      <c r="RL20" s="547"/>
      <c r="RM20" s="547"/>
      <c r="RN20" s="547"/>
      <c r="RO20" s="547"/>
      <c r="RP20" s="547"/>
      <c r="RQ20" s="547"/>
      <c r="RR20" s="547"/>
      <c r="RS20" s="547"/>
      <c r="RT20" s="547"/>
      <c r="RU20" s="547"/>
      <c r="RV20" s="547"/>
      <c r="RW20" s="547"/>
      <c r="RX20" s="547"/>
      <c r="RY20" s="547"/>
      <c r="RZ20" s="547"/>
      <c r="SA20" s="547"/>
      <c r="SB20" s="547"/>
      <c r="SC20" s="547"/>
      <c r="SD20" s="547"/>
      <c r="SE20" s="547"/>
      <c r="SF20" s="547"/>
      <c r="SG20" s="547"/>
      <c r="SH20" s="547"/>
      <c r="SI20" s="547"/>
      <c r="SJ20" s="547"/>
      <c r="SK20" s="547"/>
      <c r="SL20" s="547"/>
      <c r="SM20" s="547"/>
      <c r="SN20" s="547"/>
      <c r="SO20" s="547"/>
      <c r="SP20" s="547"/>
      <c r="SQ20" s="547"/>
      <c r="SR20" s="547"/>
      <c r="SS20" s="547"/>
    </row>
    <row r="21" spans="1:513" s="185" customFormat="1" x14ac:dyDescent="0.25">
      <c r="A21" s="141">
        <v>9</v>
      </c>
      <c r="B21" s="218" t="s">
        <v>564</v>
      </c>
      <c r="C21" s="353">
        <f>IF(SUM(C14:C20)&gt;0, SUM(C14:C20), "")</f>
        <v>32</v>
      </c>
      <c r="D21" s="354">
        <f t="shared" ref="D21:L21" si="160">IF(SUM(D14:D20)&gt;0, SUM(D14:D20), "")</f>
        <v>5</v>
      </c>
      <c r="E21" s="353">
        <f t="shared" si="160"/>
        <v>19</v>
      </c>
      <c r="F21" s="355" t="str">
        <f t="shared" si="160"/>
        <v/>
      </c>
      <c r="G21" s="353">
        <f t="shared" si="160"/>
        <v>12</v>
      </c>
      <c r="H21" s="355">
        <f t="shared" si="160"/>
        <v>2</v>
      </c>
      <c r="I21" s="353">
        <f t="shared" si="160"/>
        <v>24</v>
      </c>
      <c r="J21" s="355" t="str">
        <f t="shared" si="160"/>
        <v/>
      </c>
      <c r="K21" s="356">
        <f t="shared" si="160"/>
        <v>2</v>
      </c>
      <c r="L21" s="355">
        <f t="shared" si="160"/>
        <v>6</v>
      </c>
      <c r="M21" s="357" t="str">
        <f>IF(SUM(M14:M20)&gt;0, SUM(M14:M20), "")</f>
        <v/>
      </c>
      <c r="N21" s="358" t="str">
        <f t="shared" ref="N21:V21" si="161">IF(SUM(N14:N20)&gt;0, SUM(N14:N20), "")</f>
        <v/>
      </c>
      <c r="O21" s="357" t="str">
        <f t="shared" si="161"/>
        <v/>
      </c>
      <c r="P21" s="359" t="str">
        <f t="shared" si="161"/>
        <v/>
      </c>
      <c r="Q21" s="357" t="str">
        <f t="shared" si="161"/>
        <v/>
      </c>
      <c r="R21" s="359" t="str">
        <f t="shared" si="161"/>
        <v/>
      </c>
      <c r="S21" s="357" t="str">
        <f t="shared" si="161"/>
        <v/>
      </c>
      <c r="T21" s="359" t="str">
        <f t="shared" si="161"/>
        <v/>
      </c>
      <c r="U21" s="360" t="str">
        <f t="shared" si="161"/>
        <v/>
      </c>
      <c r="V21" s="359" t="str">
        <f t="shared" si="161"/>
        <v/>
      </c>
      <c r="W21" s="361"/>
      <c r="X21" s="352" t="str">
        <f>IF(SUM(X14:X20)&gt;0, SUM(X14:X20), "")</f>
        <v/>
      </c>
      <c r="Y21" s="352" t="str">
        <f t="shared" ref="Y21:AG21" si="162">IF(SUM(Y14:Y20)&gt;0, SUM(Y14:Y20), "")</f>
        <v/>
      </c>
      <c r="Z21" s="352" t="str">
        <f t="shared" si="162"/>
        <v/>
      </c>
      <c r="AA21" s="352" t="str">
        <f t="shared" si="162"/>
        <v/>
      </c>
      <c r="AB21" s="352" t="str">
        <f t="shared" si="162"/>
        <v/>
      </c>
      <c r="AC21" s="352" t="str">
        <f t="shared" si="162"/>
        <v/>
      </c>
      <c r="AD21" s="352" t="str">
        <f t="shared" si="162"/>
        <v/>
      </c>
      <c r="AE21" s="352" t="str">
        <f t="shared" si="162"/>
        <v/>
      </c>
      <c r="AF21" s="352" t="str">
        <f t="shared" si="162"/>
        <v/>
      </c>
      <c r="AG21" s="352" t="str">
        <f t="shared" si="162"/>
        <v/>
      </c>
      <c r="AH21" s="352" t="str">
        <f>IF(SUM(AH14:AH20)&gt;0, SUM(AH14:AH20), "")</f>
        <v/>
      </c>
      <c r="AI21" s="352" t="str">
        <f t="shared" ref="AI21" si="163">IF(SUM(AI14:AI20)&gt;0, SUM(AI14:AI20), "")</f>
        <v/>
      </c>
      <c r="AJ21" s="352" t="str">
        <f t="shared" ref="AJ21" si="164">IF(SUM(AJ14:AJ20)&gt;0, SUM(AJ14:AJ20), "")</f>
        <v/>
      </c>
      <c r="AK21" s="352" t="str">
        <f t="shared" ref="AK21" si="165">IF(SUM(AK14:AK20)&gt;0, SUM(AK14:AK20), "")</f>
        <v/>
      </c>
      <c r="AL21" s="352" t="str">
        <f t="shared" ref="AL21" si="166">IF(SUM(AL14:AL20)&gt;0, SUM(AL14:AL20), "")</f>
        <v/>
      </c>
      <c r="AM21" s="352" t="str">
        <f t="shared" ref="AM21" si="167">IF(SUM(AM14:AM20)&gt;0, SUM(AM14:AM20), "")</f>
        <v/>
      </c>
      <c r="AN21" s="352" t="str">
        <f t="shared" ref="AN21" si="168">IF(SUM(AN14:AN20)&gt;0, SUM(AN14:AN20), "")</f>
        <v/>
      </c>
      <c r="AO21" s="352" t="str">
        <f t="shared" ref="AO21" si="169">IF(SUM(AO14:AO20)&gt;0, SUM(AO14:AO20), "")</f>
        <v/>
      </c>
      <c r="AP21" s="352" t="str">
        <f t="shared" ref="AP21" si="170">IF(SUM(AP14:AP20)&gt;0, SUM(AP14:AP20), "")</f>
        <v/>
      </c>
      <c r="AQ21" s="352" t="str">
        <f t="shared" ref="AQ21" si="171">IF(SUM(AQ14:AQ20)&gt;0, SUM(AQ14:AQ20), "")</f>
        <v/>
      </c>
      <c r="AR21" s="352" t="str">
        <f>IF(SUM(AR14:AR20)&gt;0, SUM(AR14:AR20), "")</f>
        <v/>
      </c>
      <c r="AS21" s="352" t="str">
        <f t="shared" ref="AS21" si="172">IF(SUM(AS14:AS20)&gt;0, SUM(AS14:AS20), "")</f>
        <v/>
      </c>
      <c r="AT21" s="352" t="str">
        <f t="shared" ref="AT21" si="173">IF(SUM(AT14:AT20)&gt;0, SUM(AT14:AT20), "")</f>
        <v/>
      </c>
      <c r="AU21" s="352" t="str">
        <f t="shared" ref="AU21" si="174">IF(SUM(AU14:AU20)&gt;0, SUM(AU14:AU20), "")</f>
        <v/>
      </c>
      <c r="AV21" s="352" t="str">
        <f t="shared" ref="AV21" si="175">IF(SUM(AV14:AV20)&gt;0, SUM(AV14:AV20), "")</f>
        <v/>
      </c>
      <c r="AW21" s="352" t="str">
        <f t="shared" ref="AW21" si="176">IF(SUM(AW14:AW20)&gt;0, SUM(AW14:AW20), "")</f>
        <v/>
      </c>
      <c r="AX21" s="352" t="str">
        <f t="shared" ref="AX21" si="177">IF(SUM(AX14:AX20)&gt;0, SUM(AX14:AX20), "")</f>
        <v/>
      </c>
      <c r="AY21" s="352" t="str">
        <f t="shared" ref="AY21" si="178">IF(SUM(AY14:AY20)&gt;0, SUM(AY14:AY20), "")</f>
        <v/>
      </c>
      <c r="AZ21" s="352" t="str">
        <f t="shared" ref="AZ21" si="179">IF(SUM(AZ14:AZ20)&gt;0, SUM(AZ14:AZ20), "")</f>
        <v/>
      </c>
      <c r="BA21" s="352" t="str">
        <f t="shared" ref="BA21" si="180">IF(SUM(BA14:BA20)&gt;0, SUM(BA14:BA20), "")</f>
        <v/>
      </c>
      <c r="BB21" s="352" t="str">
        <f>IF(SUM(BB14:BB20)&gt;0, SUM(BB14:BB20), "")</f>
        <v/>
      </c>
      <c r="BC21" s="352" t="str">
        <f t="shared" ref="BC21" si="181">IF(SUM(BC14:BC20)&gt;0, SUM(BC14:BC20), "")</f>
        <v/>
      </c>
      <c r="BD21" s="352" t="str">
        <f t="shared" ref="BD21" si="182">IF(SUM(BD14:BD20)&gt;0, SUM(BD14:BD20), "")</f>
        <v/>
      </c>
      <c r="BE21" s="352" t="str">
        <f t="shared" ref="BE21" si="183">IF(SUM(BE14:BE20)&gt;0, SUM(BE14:BE20), "")</f>
        <v/>
      </c>
      <c r="BF21" s="352" t="str">
        <f t="shared" ref="BF21" si="184">IF(SUM(BF14:BF20)&gt;0, SUM(BF14:BF20), "")</f>
        <v/>
      </c>
      <c r="BG21" s="352" t="str">
        <f t="shared" ref="BG21" si="185">IF(SUM(BG14:BG20)&gt;0, SUM(BG14:BG20), "")</f>
        <v/>
      </c>
      <c r="BH21" s="352" t="str">
        <f t="shared" ref="BH21" si="186">IF(SUM(BH14:BH20)&gt;0, SUM(BH14:BH20), "")</f>
        <v/>
      </c>
      <c r="BI21" s="352" t="str">
        <f t="shared" ref="BI21" si="187">IF(SUM(BI14:BI20)&gt;0, SUM(BI14:BI20), "")</f>
        <v/>
      </c>
      <c r="BJ21" s="352" t="str">
        <f t="shared" ref="BJ21" si="188">IF(SUM(BJ14:BJ20)&gt;0, SUM(BJ14:BJ20), "")</f>
        <v/>
      </c>
      <c r="BK21" s="352" t="str">
        <f t="shared" ref="BK21" si="189">IF(SUM(BK14:BK20)&gt;0, SUM(BK14:BK20), "")</f>
        <v/>
      </c>
      <c r="BL21" s="352" t="str">
        <f>IF(SUM(BL14:BL20)&gt;0, SUM(BL14:BL20), "")</f>
        <v/>
      </c>
      <c r="BM21" s="352" t="str">
        <f t="shared" ref="BM21" si="190">IF(SUM(BM14:BM20)&gt;0, SUM(BM14:BM20), "")</f>
        <v/>
      </c>
      <c r="BN21" s="352" t="str">
        <f t="shared" ref="BN21" si="191">IF(SUM(BN14:BN20)&gt;0, SUM(BN14:BN20), "")</f>
        <v/>
      </c>
      <c r="BO21" s="352" t="str">
        <f t="shared" ref="BO21" si="192">IF(SUM(BO14:BO20)&gt;0, SUM(BO14:BO20), "")</f>
        <v/>
      </c>
      <c r="BP21" s="352" t="str">
        <f t="shared" ref="BP21" si="193">IF(SUM(BP14:BP20)&gt;0, SUM(BP14:BP20), "")</f>
        <v/>
      </c>
      <c r="BQ21" s="352" t="str">
        <f t="shared" ref="BQ21" si="194">IF(SUM(BQ14:BQ20)&gt;0, SUM(BQ14:BQ20), "")</f>
        <v/>
      </c>
      <c r="BR21" s="352" t="str">
        <f t="shared" ref="BR21" si="195">IF(SUM(BR14:BR20)&gt;0, SUM(BR14:BR20), "")</f>
        <v/>
      </c>
      <c r="BS21" s="352" t="str">
        <f t="shared" ref="BS21" si="196">IF(SUM(BS14:BS20)&gt;0, SUM(BS14:BS20), "")</f>
        <v/>
      </c>
      <c r="BT21" s="352" t="str">
        <f t="shared" ref="BT21" si="197">IF(SUM(BT14:BT20)&gt;0, SUM(BT14:BT20), "")</f>
        <v/>
      </c>
      <c r="BU21" s="352" t="str">
        <f t="shared" ref="BU21" si="198">IF(SUM(BU14:BU20)&gt;0, SUM(BU14:BU20), "")</f>
        <v/>
      </c>
      <c r="BV21" s="352" t="str">
        <f>IF(SUM(BV14:BV20)&gt;0, SUM(BV14:BV20), "")</f>
        <v/>
      </c>
      <c r="BW21" s="352" t="str">
        <f t="shared" ref="BW21" si="199">IF(SUM(BW14:BW20)&gt;0, SUM(BW14:BW20), "")</f>
        <v/>
      </c>
      <c r="BX21" s="352" t="str">
        <f t="shared" ref="BX21" si="200">IF(SUM(BX14:BX20)&gt;0, SUM(BX14:BX20), "")</f>
        <v/>
      </c>
      <c r="BY21" s="352" t="str">
        <f t="shared" ref="BY21" si="201">IF(SUM(BY14:BY20)&gt;0, SUM(BY14:BY20), "")</f>
        <v/>
      </c>
      <c r="BZ21" s="352" t="str">
        <f t="shared" ref="BZ21" si="202">IF(SUM(BZ14:BZ20)&gt;0, SUM(BZ14:BZ20), "")</f>
        <v/>
      </c>
      <c r="CA21" s="352" t="str">
        <f t="shared" ref="CA21" si="203">IF(SUM(CA14:CA20)&gt;0, SUM(CA14:CA20), "")</f>
        <v/>
      </c>
      <c r="CB21" s="352" t="str">
        <f t="shared" ref="CB21" si="204">IF(SUM(CB14:CB20)&gt;0, SUM(CB14:CB20), "")</f>
        <v/>
      </c>
      <c r="CC21" s="352" t="str">
        <f t="shared" ref="CC21" si="205">IF(SUM(CC14:CC20)&gt;0, SUM(CC14:CC20), "")</f>
        <v/>
      </c>
      <c r="CD21" s="352" t="str">
        <f t="shared" ref="CD21" si="206">IF(SUM(CD14:CD20)&gt;0, SUM(CD14:CD20), "")</f>
        <v/>
      </c>
      <c r="CE21" s="352" t="str">
        <f t="shared" ref="CE21" si="207">IF(SUM(CE14:CE20)&gt;0, SUM(CE14:CE20), "")</f>
        <v/>
      </c>
      <c r="CF21" s="352" t="str">
        <f>IF(SUM(CF14:CF20)&gt;0, SUM(CF14:CF20), "")</f>
        <v/>
      </c>
      <c r="CG21" s="352" t="str">
        <f t="shared" ref="CG21" si="208">IF(SUM(CG14:CG20)&gt;0, SUM(CG14:CG20), "")</f>
        <v/>
      </c>
      <c r="CH21" s="352" t="str">
        <f t="shared" ref="CH21" si="209">IF(SUM(CH14:CH20)&gt;0, SUM(CH14:CH20), "")</f>
        <v/>
      </c>
      <c r="CI21" s="352" t="str">
        <f t="shared" ref="CI21" si="210">IF(SUM(CI14:CI20)&gt;0, SUM(CI14:CI20), "")</f>
        <v/>
      </c>
      <c r="CJ21" s="352" t="str">
        <f t="shared" ref="CJ21" si="211">IF(SUM(CJ14:CJ20)&gt;0, SUM(CJ14:CJ20), "")</f>
        <v/>
      </c>
      <c r="CK21" s="352" t="str">
        <f t="shared" ref="CK21" si="212">IF(SUM(CK14:CK20)&gt;0, SUM(CK14:CK20), "")</f>
        <v/>
      </c>
      <c r="CL21" s="352" t="str">
        <f t="shared" ref="CL21" si="213">IF(SUM(CL14:CL20)&gt;0, SUM(CL14:CL20), "")</f>
        <v/>
      </c>
      <c r="CM21" s="352" t="str">
        <f t="shared" ref="CM21" si="214">IF(SUM(CM14:CM20)&gt;0, SUM(CM14:CM20), "")</f>
        <v/>
      </c>
      <c r="CN21" s="352" t="str">
        <f t="shared" ref="CN21" si="215">IF(SUM(CN14:CN20)&gt;0, SUM(CN14:CN20), "")</f>
        <v/>
      </c>
      <c r="CO21" s="352" t="str">
        <f t="shared" ref="CO21" si="216">IF(SUM(CO14:CO20)&gt;0, SUM(CO14:CO20), "")</f>
        <v/>
      </c>
      <c r="CP21" s="352" t="str">
        <f>IF(SUM(CP14:CP20)&gt;0, SUM(CP14:CP20), "")</f>
        <v/>
      </c>
      <c r="CQ21" s="352" t="str">
        <f t="shared" ref="CQ21" si="217">IF(SUM(CQ14:CQ20)&gt;0, SUM(CQ14:CQ20), "")</f>
        <v/>
      </c>
      <c r="CR21" s="352" t="str">
        <f t="shared" ref="CR21" si="218">IF(SUM(CR14:CR20)&gt;0, SUM(CR14:CR20), "")</f>
        <v/>
      </c>
      <c r="CS21" s="352" t="str">
        <f t="shared" ref="CS21" si="219">IF(SUM(CS14:CS20)&gt;0, SUM(CS14:CS20), "")</f>
        <v/>
      </c>
      <c r="CT21" s="352" t="str">
        <f t="shared" ref="CT21" si="220">IF(SUM(CT14:CT20)&gt;0, SUM(CT14:CT20), "")</f>
        <v/>
      </c>
      <c r="CU21" s="352" t="str">
        <f t="shared" ref="CU21" si="221">IF(SUM(CU14:CU20)&gt;0, SUM(CU14:CU20), "")</f>
        <v/>
      </c>
      <c r="CV21" s="352" t="str">
        <f t="shared" ref="CV21" si="222">IF(SUM(CV14:CV20)&gt;0, SUM(CV14:CV20), "")</f>
        <v/>
      </c>
      <c r="CW21" s="352" t="str">
        <f t="shared" ref="CW21" si="223">IF(SUM(CW14:CW20)&gt;0, SUM(CW14:CW20), "")</f>
        <v/>
      </c>
      <c r="CX21" s="352" t="str">
        <f t="shared" ref="CX21" si="224">IF(SUM(CX14:CX20)&gt;0, SUM(CX14:CX20), "")</f>
        <v/>
      </c>
      <c r="CY21" s="352" t="str">
        <f t="shared" ref="CY21" si="225">IF(SUM(CY14:CY20)&gt;0, SUM(CY14:CY20), "")</f>
        <v/>
      </c>
      <c r="CZ21" s="352" t="str">
        <f>IF(SUM(CZ14:CZ20)&gt;0, SUM(CZ14:CZ20), "")</f>
        <v/>
      </c>
      <c r="DA21" s="352" t="str">
        <f t="shared" ref="DA21" si="226">IF(SUM(DA14:DA20)&gt;0, SUM(DA14:DA20), "")</f>
        <v/>
      </c>
      <c r="DB21" s="352" t="str">
        <f t="shared" ref="DB21" si="227">IF(SUM(DB14:DB20)&gt;0, SUM(DB14:DB20), "")</f>
        <v/>
      </c>
      <c r="DC21" s="352" t="str">
        <f t="shared" ref="DC21" si="228">IF(SUM(DC14:DC20)&gt;0, SUM(DC14:DC20), "")</f>
        <v/>
      </c>
      <c r="DD21" s="352" t="str">
        <f t="shared" ref="DD21" si="229">IF(SUM(DD14:DD20)&gt;0, SUM(DD14:DD20), "")</f>
        <v/>
      </c>
      <c r="DE21" s="352" t="str">
        <f t="shared" ref="DE21" si="230">IF(SUM(DE14:DE20)&gt;0, SUM(DE14:DE20), "")</f>
        <v/>
      </c>
      <c r="DF21" s="352" t="str">
        <f t="shared" ref="DF21" si="231">IF(SUM(DF14:DF20)&gt;0, SUM(DF14:DF20), "")</f>
        <v/>
      </c>
      <c r="DG21" s="352" t="str">
        <f t="shared" ref="DG21" si="232">IF(SUM(DG14:DG20)&gt;0, SUM(DG14:DG20), "")</f>
        <v/>
      </c>
      <c r="DH21" s="352" t="str">
        <f t="shared" ref="DH21" si="233">IF(SUM(DH14:DH20)&gt;0, SUM(DH14:DH20), "")</f>
        <v/>
      </c>
      <c r="DI21" s="352" t="str">
        <f t="shared" ref="DI21" si="234">IF(SUM(DI14:DI20)&gt;0, SUM(DI14:DI20), "")</f>
        <v/>
      </c>
      <c r="DJ21" s="352" t="str">
        <f>IF(SUM(DJ14:DJ20)&gt;0, SUM(DJ14:DJ20), "")</f>
        <v/>
      </c>
      <c r="DK21" s="352" t="str">
        <f t="shared" ref="DK21" si="235">IF(SUM(DK14:DK20)&gt;0, SUM(DK14:DK20), "")</f>
        <v/>
      </c>
      <c r="DL21" s="352" t="str">
        <f t="shared" ref="DL21" si="236">IF(SUM(DL14:DL20)&gt;0, SUM(DL14:DL20), "")</f>
        <v/>
      </c>
      <c r="DM21" s="352" t="str">
        <f t="shared" ref="DM21" si="237">IF(SUM(DM14:DM20)&gt;0, SUM(DM14:DM20), "")</f>
        <v/>
      </c>
      <c r="DN21" s="352" t="str">
        <f t="shared" ref="DN21" si="238">IF(SUM(DN14:DN20)&gt;0, SUM(DN14:DN20), "")</f>
        <v/>
      </c>
      <c r="DO21" s="352" t="str">
        <f t="shared" ref="DO21" si="239">IF(SUM(DO14:DO20)&gt;0, SUM(DO14:DO20), "")</f>
        <v/>
      </c>
      <c r="DP21" s="352" t="str">
        <f t="shared" ref="DP21" si="240">IF(SUM(DP14:DP20)&gt;0, SUM(DP14:DP20), "")</f>
        <v/>
      </c>
      <c r="DQ21" s="352" t="str">
        <f t="shared" ref="DQ21" si="241">IF(SUM(DQ14:DQ20)&gt;0, SUM(DQ14:DQ20), "")</f>
        <v/>
      </c>
      <c r="DR21" s="352" t="str">
        <f t="shared" ref="DR21" si="242">IF(SUM(DR14:DR20)&gt;0, SUM(DR14:DR20), "")</f>
        <v/>
      </c>
      <c r="DS21" s="352" t="str">
        <f t="shared" ref="DS21" si="243">IF(SUM(DS14:DS20)&gt;0, SUM(DS14:DS20), "")</f>
        <v/>
      </c>
      <c r="DT21" s="352" t="str">
        <f>IF(SUM(DT14:DT20)&gt;0, SUM(DT14:DT20), "")</f>
        <v/>
      </c>
      <c r="DU21" s="352" t="str">
        <f t="shared" ref="DU21" si="244">IF(SUM(DU14:DU20)&gt;0, SUM(DU14:DU20), "")</f>
        <v/>
      </c>
      <c r="DV21" s="352" t="str">
        <f t="shared" ref="DV21" si="245">IF(SUM(DV14:DV20)&gt;0, SUM(DV14:DV20), "")</f>
        <v/>
      </c>
      <c r="DW21" s="352" t="str">
        <f t="shared" ref="DW21" si="246">IF(SUM(DW14:DW20)&gt;0, SUM(DW14:DW20), "")</f>
        <v/>
      </c>
      <c r="DX21" s="352" t="str">
        <f t="shared" ref="DX21" si="247">IF(SUM(DX14:DX20)&gt;0, SUM(DX14:DX20), "")</f>
        <v/>
      </c>
      <c r="DY21" s="352" t="str">
        <f t="shared" ref="DY21" si="248">IF(SUM(DY14:DY20)&gt;0, SUM(DY14:DY20), "")</f>
        <v/>
      </c>
      <c r="DZ21" s="352" t="str">
        <f t="shared" ref="DZ21" si="249">IF(SUM(DZ14:DZ20)&gt;0, SUM(DZ14:DZ20), "")</f>
        <v/>
      </c>
      <c r="EA21" s="352" t="str">
        <f t="shared" ref="EA21" si="250">IF(SUM(EA14:EA20)&gt;0, SUM(EA14:EA20), "")</f>
        <v/>
      </c>
      <c r="EB21" s="352" t="str">
        <f t="shared" ref="EB21" si="251">IF(SUM(EB14:EB20)&gt;0, SUM(EB14:EB20), "")</f>
        <v/>
      </c>
      <c r="EC21" s="352" t="str">
        <f t="shared" ref="EC21" si="252">IF(SUM(EC14:EC20)&gt;0, SUM(EC14:EC20), "")</f>
        <v/>
      </c>
      <c r="ED21" s="352" t="str">
        <f>IF(SUM(ED14:ED20)&gt;0, SUM(ED14:ED20), "")</f>
        <v/>
      </c>
      <c r="EE21" s="352" t="str">
        <f t="shared" ref="EE21" si="253">IF(SUM(EE14:EE20)&gt;0, SUM(EE14:EE20), "")</f>
        <v/>
      </c>
      <c r="EF21" s="352" t="str">
        <f t="shared" ref="EF21" si="254">IF(SUM(EF14:EF20)&gt;0, SUM(EF14:EF20), "")</f>
        <v/>
      </c>
      <c r="EG21" s="352" t="str">
        <f t="shared" ref="EG21" si="255">IF(SUM(EG14:EG20)&gt;0, SUM(EG14:EG20), "")</f>
        <v/>
      </c>
      <c r="EH21" s="352" t="str">
        <f t="shared" ref="EH21" si="256">IF(SUM(EH14:EH20)&gt;0, SUM(EH14:EH20), "")</f>
        <v/>
      </c>
      <c r="EI21" s="352" t="str">
        <f t="shared" ref="EI21" si="257">IF(SUM(EI14:EI20)&gt;0, SUM(EI14:EI20), "")</f>
        <v/>
      </c>
      <c r="EJ21" s="352" t="str">
        <f t="shared" ref="EJ21" si="258">IF(SUM(EJ14:EJ20)&gt;0, SUM(EJ14:EJ20), "")</f>
        <v/>
      </c>
      <c r="EK21" s="352" t="str">
        <f t="shared" ref="EK21" si="259">IF(SUM(EK14:EK20)&gt;0, SUM(EK14:EK20), "")</f>
        <v/>
      </c>
      <c r="EL21" s="352" t="str">
        <f t="shared" ref="EL21" si="260">IF(SUM(EL14:EL20)&gt;0, SUM(EL14:EL20), "")</f>
        <v/>
      </c>
      <c r="EM21" s="352" t="str">
        <f t="shared" ref="EM21" si="261">IF(SUM(EM14:EM20)&gt;0, SUM(EM14:EM20), "")</f>
        <v/>
      </c>
      <c r="EN21" s="352" t="str">
        <f>IF(SUM(EN14:EN20)&gt;0, SUM(EN14:EN20), "")</f>
        <v/>
      </c>
      <c r="EO21" s="352" t="str">
        <f t="shared" ref="EO21" si="262">IF(SUM(EO14:EO20)&gt;0, SUM(EO14:EO20), "")</f>
        <v/>
      </c>
      <c r="EP21" s="352" t="str">
        <f t="shared" ref="EP21" si="263">IF(SUM(EP14:EP20)&gt;0, SUM(EP14:EP20), "")</f>
        <v/>
      </c>
      <c r="EQ21" s="352" t="str">
        <f t="shared" ref="EQ21" si="264">IF(SUM(EQ14:EQ20)&gt;0, SUM(EQ14:EQ20), "")</f>
        <v/>
      </c>
      <c r="ER21" s="352" t="str">
        <f t="shared" ref="ER21" si="265">IF(SUM(ER14:ER20)&gt;0, SUM(ER14:ER20), "")</f>
        <v/>
      </c>
      <c r="ES21" s="352" t="str">
        <f t="shared" ref="ES21" si="266">IF(SUM(ES14:ES20)&gt;0, SUM(ES14:ES20), "")</f>
        <v/>
      </c>
      <c r="ET21" s="352" t="str">
        <f t="shared" ref="ET21" si="267">IF(SUM(ET14:ET20)&gt;0, SUM(ET14:ET20), "")</f>
        <v/>
      </c>
      <c r="EU21" s="352" t="str">
        <f t="shared" ref="EU21" si="268">IF(SUM(EU14:EU20)&gt;0, SUM(EU14:EU20), "")</f>
        <v/>
      </c>
      <c r="EV21" s="352" t="str">
        <f t="shared" ref="EV21" si="269">IF(SUM(EV14:EV20)&gt;0, SUM(EV14:EV20), "")</f>
        <v/>
      </c>
      <c r="EW21" s="352" t="str">
        <f t="shared" ref="EW21" si="270">IF(SUM(EW14:EW20)&gt;0, SUM(EW14:EW20), "")</f>
        <v/>
      </c>
      <c r="EX21" s="352" t="str">
        <f>IF(SUM(EX14:EX20)&gt;0, SUM(EX14:EX20), "")</f>
        <v/>
      </c>
      <c r="EY21" s="352" t="str">
        <f t="shared" ref="EY21" si="271">IF(SUM(EY14:EY20)&gt;0, SUM(EY14:EY20), "")</f>
        <v/>
      </c>
      <c r="EZ21" s="352" t="str">
        <f t="shared" ref="EZ21" si="272">IF(SUM(EZ14:EZ20)&gt;0, SUM(EZ14:EZ20), "")</f>
        <v/>
      </c>
      <c r="FA21" s="352" t="str">
        <f t="shared" ref="FA21" si="273">IF(SUM(FA14:FA20)&gt;0, SUM(FA14:FA20), "")</f>
        <v/>
      </c>
      <c r="FB21" s="352" t="str">
        <f t="shared" ref="FB21" si="274">IF(SUM(FB14:FB20)&gt;0, SUM(FB14:FB20), "")</f>
        <v/>
      </c>
      <c r="FC21" s="352" t="str">
        <f t="shared" ref="FC21" si="275">IF(SUM(FC14:FC20)&gt;0, SUM(FC14:FC20), "")</f>
        <v/>
      </c>
      <c r="FD21" s="352" t="str">
        <f t="shared" ref="FD21" si="276">IF(SUM(FD14:FD20)&gt;0, SUM(FD14:FD20), "")</f>
        <v/>
      </c>
      <c r="FE21" s="352" t="str">
        <f t="shared" ref="FE21" si="277">IF(SUM(FE14:FE20)&gt;0, SUM(FE14:FE20), "")</f>
        <v/>
      </c>
      <c r="FF21" s="352" t="str">
        <f t="shared" ref="FF21" si="278">IF(SUM(FF14:FF20)&gt;0, SUM(FF14:FF20), "")</f>
        <v/>
      </c>
      <c r="FG21" s="352" t="str">
        <f t="shared" ref="FG21" si="279">IF(SUM(FG14:FG20)&gt;0, SUM(FG14:FG20), "")</f>
        <v/>
      </c>
      <c r="FH21" s="352" t="str">
        <f>IF(SUM(FH14:FH20)&gt;0, SUM(FH14:FH20), "")</f>
        <v/>
      </c>
      <c r="FI21" s="352" t="str">
        <f t="shared" ref="FI21" si="280">IF(SUM(FI14:FI20)&gt;0, SUM(FI14:FI20), "")</f>
        <v/>
      </c>
      <c r="FJ21" s="352" t="str">
        <f t="shared" ref="FJ21" si="281">IF(SUM(FJ14:FJ20)&gt;0, SUM(FJ14:FJ20), "")</f>
        <v/>
      </c>
      <c r="FK21" s="352" t="str">
        <f t="shared" ref="FK21" si="282">IF(SUM(FK14:FK20)&gt;0, SUM(FK14:FK20), "")</f>
        <v/>
      </c>
      <c r="FL21" s="352" t="str">
        <f t="shared" ref="FL21" si="283">IF(SUM(FL14:FL20)&gt;0, SUM(FL14:FL20), "")</f>
        <v/>
      </c>
      <c r="FM21" s="352" t="str">
        <f t="shared" ref="FM21" si="284">IF(SUM(FM14:FM20)&gt;0, SUM(FM14:FM20), "")</f>
        <v/>
      </c>
      <c r="FN21" s="352" t="str">
        <f t="shared" ref="FN21" si="285">IF(SUM(FN14:FN20)&gt;0, SUM(FN14:FN20), "")</f>
        <v/>
      </c>
      <c r="FO21" s="352" t="str">
        <f t="shared" ref="FO21" si="286">IF(SUM(FO14:FO20)&gt;0, SUM(FO14:FO20), "")</f>
        <v/>
      </c>
      <c r="FP21" s="352" t="str">
        <f t="shared" ref="FP21" si="287">IF(SUM(FP14:FP20)&gt;0, SUM(FP14:FP20), "")</f>
        <v/>
      </c>
      <c r="FQ21" s="352" t="str">
        <f t="shared" ref="FQ21" si="288">IF(SUM(FQ14:FQ20)&gt;0, SUM(FQ14:FQ20), "")</f>
        <v/>
      </c>
      <c r="FR21" s="352" t="str">
        <f>IF(SUM(FR14:FR20)&gt;0, SUM(FR14:FR20), "")</f>
        <v/>
      </c>
      <c r="FS21" s="352" t="str">
        <f t="shared" ref="FS21" si="289">IF(SUM(FS14:FS20)&gt;0, SUM(FS14:FS20), "")</f>
        <v/>
      </c>
      <c r="FT21" s="352" t="str">
        <f t="shared" ref="FT21" si="290">IF(SUM(FT14:FT20)&gt;0, SUM(FT14:FT20), "")</f>
        <v/>
      </c>
      <c r="FU21" s="352" t="str">
        <f t="shared" ref="FU21" si="291">IF(SUM(FU14:FU20)&gt;0, SUM(FU14:FU20), "")</f>
        <v/>
      </c>
      <c r="FV21" s="352" t="str">
        <f t="shared" ref="FV21" si="292">IF(SUM(FV14:FV20)&gt;0, SUM(FV14:FV20), "")</f>
        <v/>
      </c>
      <c r="FW21" s="352" t="str">
        <f t="shared" ref="FW21" si="293">IF(SUM(FW14:FW20)&gt;0, SUM(FW14:FW20), "")</f>
        <v/>
      </c>
      <c r="FX21" s="352" t="str">
        <f t="shared" ref="FX21" si="294">IF(SUM(FX14:FX20)&gt;0, SUM(FX14:FX20), "")</f>
        <v/>
      </c>
      <c r="FY21" s="352" t="str">
        <f t="shared" ref="FY21" si="295">IF(SUM(FY14:FY20)&gt;0, SUM(FY14:FY20), "")</f>
        <v/>
      </c>
      <c r="FZ21" s="352" t="str">
        <f t="shared" ref="FZ21" si="296">IF(SUM(FZ14:FZ20)&gt;0, SUM(FZ14:FZ20), "")</f>
        <v/>
      </c>
      <c r="GA21" s="352" t="str">
        <f t="shared" ref="GA21" si="297">IF(SUM(GA14:GA20)&gt;0, SUM(GA14:GA20), "")</f>
        <v/>
      </c>
      <c r="GB21" s="352" t="str">
        <f>IF(SUM(GB14:GB20)&gt;0, SUM(GB14:GB20), "")</f>
        <v/>
      </c>
      <c r="GC21" s="352" t="str">
        <f t="shared" ref="GC21" si="298">IF(SUM(GC14:GC20)&gt;0, SUM(GC14:GC20), "")</f>
        <v/>
      </c>
      <c r="GD21" s="352" t="str">
        <f t="shared" ref="GD21" si="299">IF(SUM(GD14:GD20)&gt;0, SUM(GD14:GD20), "")</f>
        <v/>
      </c>
      <c r="GE21" s="352" t="str">
        <f t="shared" ref="GE21" si="300">IF(SUM(GE14:GE20)&gt;0, SUM(GE14:GE20), "")</f>
        <v/>
      </c>
      <c r="GF21" s="352" t="str">
        <f t="shared" ref="GF21" si="301">IF(SUM(GF14:GF20)&gt;0, SUM(GF14:GF20), "")</f>
        <v/>
      </c>
      <c r="GG21" s="352" t="str">
        <f t="shared" ref="GG21" si="302">IF(SUM(GG14:GG20)&gt;0, SUM(GG14:GG20), "")</f>
        <v/>
      </c>
      <c r="GH21" s="352" t="str">
        <f t="shared" ref="GH21" si="303">IF(SUM(GH14:GH20)&gt;0, SUM(GH14:GH20), "")</f>
        <v/>
      </c>
      <c r="GI21" s="352" t="str">
        <f t="shared" ref="GI21" si="304">IF(SUM(GI14:GI20)&gt;0, SUM(GI14:GI20), "")</f>
        <v/>
      </c>
      <c r="GJ21" s="352" t="str">
        <f t="shared" ref="GJ21" si="305">IF(SUM(GJ14:GJ20)&gt;0, SUM(GJ14:GJ20), "")</f>
        <v/>
      </c>
      <c r="GK21" s="352" t="str">
        <f t="shared" ref="GK21" si="306">IF(SUM(GK14:GK20)&gt;0, SUM(GK14:GK20), "")</f>
        <v/>
      </c>
      <c r="GL21" s="352" t="str">
        <f>IF(SUM(GL14:GL20)&gt;0, SUM(GL14:GL20), "")</f>
        <v/>
      </c>
      <c r="GM21" s="352" t="str">
        <f t="shared" ref="GM21" si="307">IF(SUM(GM14:GM20)&gt;0, SUM(GM14:GM20), "")</f>
        <v/>
      </c>
      <c r="GN21" s="352" t="str">
        <f t="shared" ref="GN21" si="308">IF(SUM(GN14:GN20)&gt;0, SUM(GN14:GN20), "")</f>
        <v/>
      </c>
      <c r="GO21" s="352" t="str">
        <f t="shared" ref="GO21" si="309">IF(SUM(GO14:GO20)&gt;0, SUM(GO14:GO20), "")</f>
        <v/>
      </c>
      <c r="GP21" s="352" t="str">
        <f t="shared" ref="GP21" si="310">IF(SUM(GP14:GP20)&gt;0, SUM(GP14:GP20), "")</f>
        <v/>
      </c>
      <c r="GQ21" s="352" t="str">
        <f t="shared" ref="GQ21" si="311">IF(SUM(GQ14:GQ20)&gt;0, SUM(GQ14:GQ20), "")</f>
        <v/>
      </c>
      <c r="GR21" s="352" t="str">
        <f t="shared" ref="GR21" si="312">IF(SUM(GR14:GR20)&gt;0, SUM(GR14:GR20), "")</f>
        <v/>
      </c>
      <c r="GS21" s="352" t="str">
        <f t="shared" ref="GS21" si="313">IF(SUM(GS14:GS20)&gt;0, SUM(GS14:GS20), "")</f>
        <v/>
      </c>
      <c r="GT21" s="352" t="str">
        <f t="shared" ref="GT21" si="314">IF(SUM(GT14:GT20)&gt;0, SUM(GT14:GT20), "")</f>
        <v/>
      </c>
      <c r="GU21" s="352" t="str">
        <f t="shared" ref="GU21" si="315">IF(SUM(GU14:GU20)&gt;0, SUM(GU14:GU20), "")</f>
        <v/>
      </c>
      <c r="GV21" s="352" t="str">
        <f>IF(SUM(GV14:GV20)&gt;0, SUM(GV14:GV20), "")</f>
        <v/>
      </c>
      <c r="GW21" s="352" t="str">
        <f t="shared" ref="GW21" si="316">IF(SUM(GW14:GW20)&gt;0, SUM(GW14:GW20), "")</f>
        <v/>
      </c>
      <c r="GX21" s="352" t="str">
        <f t="shared" ref="GX21" si="317">IF(SUM(GX14:GX20)&gt;0, SUM(GX14:GX20), "")</f>
        <v/>
      </c>
      <c r="GY21" s="352" t="str">
        <f t="shared" ref="GY21" si="318">IF(SUM(GY14:GY20)&gt;0, SUM(GY14:GY20), "")</f>
        <v/>
      </c>
      <c r="GZ21" s="352" t="str">
        <f t="shared" ref="GZ21" si="319">IF(SUM(GZ14:GZ20)&gt;0, SUM(GZ14:GZ20), "")</f>
        <v/>
      </c>
      <c r="HA21" s="352" t="str">
        <f t="shared" ref="HA21" si="320">IF(SUM(HA14:HA20)&gt;0, SUM(HA14:HA20), "")</f>
        <v/>
      </c>
      <c r="HB21" s="352" t="str">
        <f t="shared" ref="HB21" si="321">IF(SUM(HB14:HB20)&gt;0, SUM(HB14:HB20), "")</f>
        <v/>
      </c>
      <c r="HC21" s="352" t="str">
        <f t="shared" ref="HC21" si="322">IF(SUM(HC14:HC20)&gt;0, SUM(HC14:HC20), "")</f>
        <v/>
      </c>
      <c r="HD21" s="352" t="str">
        <f t="shared" ref="HD21" si="323">IF(SUM(HD14:HD20)&gt;0, SUM(HD14:HD20), "")</f>
        <v/>
      </c>
      <c r="HE21" s="352" t="str">
        <f t="shared" ref="HE21" si="324">IF(SUM(HE14:HE20)&gt;0, SUM(HE14:HE20), "")</f>
        <v/>
      </c>
      <c r="HF21" s="352" t="str">
        <f>IF(SUM(HF14:HF20)&gt;0, SUM(HF14:HF20), "")</f>
        <v/>
      </c>
      <c r="HG21" s="352" t="str">
        <f t="shared" ref="HG21" si="325">IF(SUM(HG14:HG20)&gt;0, SUM(HG14:HG20), "")</f>
        <v/>
      </c>
      <c r="HH21" s="352" t="str">
        <f t="shared" ref="HH21" si="326">IF(SUM(HH14:HH20)&gt;0, SUM(HH14:HH20), "")</f>
        <v/>
      </c>
      <c r="HI21" s="352" t="str">
        <f t="shared" ref="HI21" si="327">IF(SUM(HI14:HI20)&gt;0, SUM(HI14:HI20), "")</f>
        <v/>
      </c>
      <c r="HJ21" s="352" t="str">
        <f t="shared" ref="HJ21" si="328">IF(SUM(HJ14:HJ20)&gt;0, SUM(HJ14:HJ20), "")</f>
        <v/>
      </c>
      <c r="HK21" s="352" t="str">
        <f t="shared" ref="HK21" si="329">IF(SUM(HK14:HK20)&gt;0, SUM(HK14:HK20), "")</f>
        <v/>
      </c>
      <c r="HL21" s="352" t="str">
        <f t="shared" ref="HL21" si="330">IF(SUM(HL14:HL20)&gt;0, SUM(HL14:HL20), "")</f>
        <v/>
      </c>
      <c r="HM21" s="352" t="str">
        <f t="shared" ref="HM21" si="331">IF(SUM(HM14:HM20)&gt;0, SUM(HM14:HM20), "")</f>
        <v/>
      </c>
      <c r="HN21" s="352" t="str">
        <f t="shared" ref="HN21" si="332">IF(SUM(HN14:HN20)&gt;0, SUM(HN14:HN20), "")</f>
        <v/>
      </c>
      <c r="HO21" s="352" t="str">
        <f t="shared" ref="HO21" si="333">IF(SUM(HO14:HO20)&gt;0, SUM(HO14:HO20), "")</f>
        <v/>
      </c>
      <c r="HP21" s="352" t="str">
        <f>IF(SUM(HP14:HP20)&gt;0, SUM(HP14:HP20), "")</f>
        <v/>
      </c>
      <c r="HQ21" s="352" t="str">
        <f t="shared" ref="HQ21" si="334">IF(SUM(HQ14:HQ20)&gt;0, SUM(HQ14:HQ20), "")</f>
        <v/>
      </c>
      <c r="HR21" s="352" t="str">
        <f t="shared" ref="HR21" si="335">IF(SUM(HR14:HR20)&gt;0, SUM(HR14:HR20), "")</f>
        <v/>
      </c>
      <c r="HS21" s="352" t="str">
        <f t="shared" ref="HS21" si="336">IF(SUM(HS14:HS20)&gt;0, SUM(HS14:HS20), "")</f>
        <v/>
      </c>
      <c r="HT21" s="352" t="str">
        <f t="shared" ref="HT21" si="337">IF(SUM(HT14:HT20)&gt;0, SUM(HT14:HT20), "")</f>
        <v/>
      </c>
      <c r="HU21" s="352" t="str">
        <f t="shared" ref="HU21" si="338">IF(SUM(HU14:HU20)&gt;0, SUM(HU14:HU20), "")</f>
        <v/>
      </c>
      <c r="HV21" s="352" t="str">
        <f t="shared" ref="HV21" si="339">IF(SUM(HV14:HV20)&gt;0, SUM(HV14:HV20), "")</f>
        <v/>
      </c>
      <c r="HW21" s="352" t="str">
        <f t="shared" ref="HW21" si="340">IF(SUM(HW14:HW20)&gt;0, SUM(HW14:HW20), "")</f>
        <v/>
      </c>
      <c r="HX21" s="352" t="str">
        <f t="shared" ref="HX21" si="341">IF(SUM(HX14:HX20)&gt;0, SUM(HX14:HX20), "")</f>
        <v/>
      </c>
      <c r="HY21" s="352" t="str">
        <f t="shared" ref="HY21" si="342">IF(SUM(HY14:HY20)&gt;0, SUM(HY14:HY20), "")</f>
        <v/>
      </c>
      <c r="HZ21" s="352" t="str">
        <f>IF(SUM(HZ14:HZ20)&gt;0, SUM(HZ14:HZ20), "")</f>
        <v/>
      </c>
      <c r="IA21" s="352" t="str">
        <f t="shared" ref="IA21" si="343">IF(SUM(IA14:IA20)&gt;0, SUM(IA14:IA20), "")</f>
        <v/>
      </c>
      <c r="IB21" s="352" t="str">
        <f t="shared" ref="IB21" si="344">IF(SUM(IB14:IB20)&gt;0, SUM(IB14:IB20), "")</f>
        <v/>
      </c>
      <c r="IC21" s="352" t="str">
        <f t="shared" ref="IC21" si="345">IF(SUM(IC14:IC20)&gt;0, SUM(IC14:IC20), "")</f>
        <v/>
      </c>
      <c r="ID21" s="352" t="str">
        <f t="shared" ref="ID21" si="346">IF(SUM(ID14:ID20)&gt;0, SUM(ID14:ID20), "")</f>
        <v/>
      </c>
      <c r="IE21" s="352" t="str">
        <f t="shared" ref="IE21" si="347">IF(SUM(IE14:IE20)&gt;0, SUM(IE14:IE20), "")</f>
        <v/>
      </c>
      <c r="IF21" s="352" t="str">
        <f t="shared" ref="IF21" si="348">IF(SUM(IF14:IF20)&gt;0, SUM(IF14:IF20), "")</f>
        <v/>
      </c>
      <c r="IG21" s="352" t="str">
        <f t="shared" ref="IG21" si="349">IF(SUM(IG14:IG20)&gt;0, SUM(IG14:IG20), "")</f>
        <v/>
      </c>
      <c r="IH21" s="352" t="str">
        <f t="shared" ref="IH21" si="350">IF(SUM(IH14:IH20)&gt;0, SUM(IH14:IH20), "")</f>
        <v/>
      </c>
      <c r="II21" s="352" t="str">
        <f t="shared" ref="II21" si="351">IF(SUM(II14:II20)&gt;0, SUM(II14:II20), "")</f>
        <v/>
      </c>
      <c r="IJ21" s="352" t="str">
        <f>IF(SUM(IJ14:IJ20)&gt;0, SUM(IJ14:IJ20), "")</f>
        <v/>
      </c>
      <c r="IK21" s="352" t="str">
        <f t="shared" ref="IK21" si="352">IF(SUM(IK14:IK20)&gt;0, SUM(IK14:IK20), "")</f>
        <v/>
      </c>
      <c r="IL21" s="352" t="str">
        <f t="shared" ref="IL21" si="353">IF(SUM(IL14:IL20)&gt;0, SUM(IL14:IL20), "")</f>
        <v/>
      </c>
      <c r="IM21" s="352" t="str">
        <f t="shared" ref="IM21" si="354">IF(SUM(IM14:IM20)&gt;0, SUM(IM14:IM20), "")</f>
        <v/>
      </c>
      <c r="IN21" s="352" t="str">
        <f t="shared" ref="IN21" si="355">IF(SUM(IN14:IN20)&gt;0, SUM(IN14:IN20), "")</f>
        <v/>
      </c>
      <c r="IO21" s="352" t="str">
        <f t="shared" ref="IO21" si="356">IF(SUM(IO14:IO20)&gt;0, SUM(IO14:IO20), "")</f>
        <v/>
      </c>
      <c r="IP21" s="352" t="str">
        <f t="shared" ref="IP21" si="357">IF(SUM(IP14:IP20)&gt;0, SUM(IP14:IP20), "")</f>
        <v/>
      </c>
      <c r="IQ21" s="352" t="str">
        <f t="shared" ref="IQ21" si="358">IF(SUM(IQ14:IQ20)&gt;0, SUM(IQ14:IQ20), "")</f>
        <v/>
      </c>
      <c r="IR21" s="352" t="str">
        <f t="shared" ref="IR21" si="359">IF(SUM(IR14:IR20)&gt;0, SUM(IR14:IR20), "")</f>
        <v/>
      </c>
      <c r="IS21" s="352" t="str">
        <f t="shared" ref="IS21" si="360">IF(SUM(IS14:IS20)&gt;0, SUM(IS14:IS20), "")</f>
        <v/>
      </c>
      <c r="IT21" s="352" t="str">
        <f>IF(SUM(IT14:IT20)&gt;0, SUM(IT14:IT20), "")</f>
        <v/>
      </c>
      <c r="IU21" s="352" t="str">
        <f t="shared" ref="IU21" si="361">IF(SUM(IU14:IU20)&gt;0, SUM(IU14:IU20), "")</f>
        <v/>
      </c>
      <c r="IV21" s="352" t="str">
        <f t="shared" ref="IV21" si="362">IF(SUM(IV14:IV20)&gt;0, SUM(IV14:IV20), "")</f>
        <v/>
      </c>
      <c r="IW21" s="352" t="str">
        <f t="shared" ref="IW21" si="363">IF(SUM(IW14:IW20)&gt;0, SUM(IW14:IW20), "")</f>
        <v/>
      </c>
      <c r="IX21" s="352" t="str">
        <f t="shared" ref="IX21" si="364">IF(SUM(IX14:IX20)&gt;0, SUM(IX14:IX20), "")</f>
        <v/>
      </c>
      <c r="IY21" s="352" t="str">
        <f t="shared" ref="IY21" si="365">IF(SUM(IY14:IY20)&gt;0, SUM(IY14:IY20), "")</f>
        <v/>
      </c>
      <c r="IZ21" s="352" t="str">
        <f t="shared" ref="IZ21" si="366">IF(SUM(IZ14:IZ20)&gt;0, SUM(IZ14:IZ20), "")</f>
        <v/>
      </c>
      <c r="JA21" s="352" t="str">
        <f t="shared" ref="JA21" si="367">IF(SUM(JA14:JA20)&gt;0, SUM(JA14:JA20), "")</f>
        <v/>
      </c>
      <c r="JB21" s="352" t="str">
        <f t="shared" ref="JB21" si="368">IF(SUM(JB14:JB20)&gt;0, SUM(JB14:JB20), "")</f>
        <v/>
      </c>
      <c r="JC21" s="352" t="str">
        <f t="shared" ref="JC21" si="369">IF(SUM(JC14:JC20)&gt;0, SUM(JC14:JC20), "")</f>
        <v/>
      </c>
      <c r="JD21" s="352" t="str">
        <f>IF(SUM(JD14:JD20)&gt;0, SUM(JD14:JD20), "")</f>
        <v/>
      </c>
      <c r="JE21" s="352" t="str">
        <f t="shared" ref="JE21" si="370">IF(SUM(JE14:JE20)&gt;0, SUM(JE14:JE20), "")</f>
        <v/>
      </c>
      <c r="JF21" s="352" t="str">
        <f t="shared" ref="JF21" si="371">IF(SUM(JF14:JF20)&gt;0, SUM(JF14:JF20), "")</f>
        <v/>
      </c>
      <c r="JG21" s="352" t="str">
        <f t="shared" ref="JG21" si="372">IF(SUM(JG14:JG20)&gt;0, SUM(JG14:JG20), "")</f>
        <v/>
      </c>
      <c r="JH21" s="352" t="str">
        <f t="shared" ref="JH21" si="373">IF(SUM(JH14:JH20)&gt;0, SUM(JH14:JH20), "")</f>
        <v/>
      </c>
      <c r="JI21" s="352" t="str">
        <f t="shared" ref="JI21" si="374">IF(SUM(JI14:JI20)&gt;0, SUM(JI14:JI20), "")</f>
        <v/>
      </c>
      <c r="JJ21" s="352" t="str">
        <f t="shared" ref="JJ21" si="375">IF(SUM(JJ14:JJ20)&gt;0, SUM(JJ14:JJ20), "")</f>
        <v/>
      </c>
      <c r="JK21" s="352" t="str">
        <f t="shared" ref="JK21" si="376">IF(SUM(JK14:JK20)&gt;0, SUM(JK14:JK20), "")</f>
        <v/>
      </c>
      <c r="JL21" s="352" t="str">
        <f t="shared" ref="JL21" si="377">IF(SUM(JL14:JL20)&gt;0, SUM(JL14:JL20), "")</f>
        <v/>
      </c>
      <c r="JM21" s="352" t="str">
        <f t="shared" ref="JM21" si="378">IF(SUM(JM14:JM20)&gt;0, SUM(JM14:JM20), "")</f>
        <v/>
      </c>
      <c r="JN21" s="352" t="str">
        <f>IF(SUM(JN14:JN20)&gt;0, SUM(JN14:JN20), "")</f>
        <v/>
      </c>
      <c r="JO21" s="352" t="str">
        <f t="shared" ref="JO21" si="379">IF(SUM(JO14:JO20)&gt;0, SUM(JO14:JO20), "")</f>
        <v/>
      </c>
      <c r="JP21" s="352" t="str">
        <f t="shared" ref="JP21" si="380">IF(SUM(JP14:JP20)&gt;0, SUM(JP14:JP20), "")</f>
        <v/>
      </c>
      <c r="JQ21" s="352" t="str">
        <f t="shared" ref="JQ21" si="381">IF(SUM(JQ14:JQ20)&gt;0, SUM(JQ14:JQ20), "")</f>
        <v/>
      </c>
      <c r="JR21" s="352" t="str">
        <f t="shared" ref="JR21" si="382">IF(SUM(JR14:JR20)&gt;0, SUM(JR14:JR20), "")</f>
        <v/>
      </c>
      <c r="JS21" s="352" t="str">
        <f t="shared" ref="JS21" si="383">IF(SUM(JS14:JS20)&gt;0, SUM(JS14:JS20), "")</f>
        <v/>
      </c>
      <c r="JT21" s="352" t="str">
        <f t="shared" ref="JT21" si="384">IF(SUM(JT14:JT20)&gt;0, SUM(JT14:JT20), "")</f>
        <v/>
      </c>
      <c r="JU21" s="352" t="str">
        <f t="shared" ref="JU21" si="385">IF(SUM(JU14:JU20)&gt;0, SUM(JU14:JU20), "")</f>
        <v/>
      </c>
      <c r="JV21" s="352" t="str">
        <f t="shared" ref="JV21" si="386">IF(SUM(JV14:JV20)&gt;0, SUM(JV14:JV20), "")</f>
        <v/>
      </c>
      <c r="JW21" s="352" t="str">
        <f t="shared" ref="JW21" si="387">IF(SUM(JW14:JW20)&gt;0, SUM(JW14:JW20), "")</f>
        <v/>
      </c>
      <c r="JX21" s="352" t="str">
        <f>IF(SUM(JX14:JX20)&gt;0, SUM(JX14:JX20), "")</f>
        <v/>
      </c>
      <c r="JY21" s="352" t="str">
        <f t="shared" ref="JY21" si="388">IF(SUM(JY14:JY20)&gt;0, SUM(JY14:JY20), "")</f>
        <v/>
      </c>
      <c r="JZ21" s="352" t="str">
        <f t="shared" ref="JZ21" si="389">IF(SUM(JZ14:JZ20)&gt;0, SUM(JZ14:JZ20), "")</f>
        <v/>
      </c>
      <c r="KA21" s="352" t="str">
        <f t="shared" ref="KA21" si="390">IF(SUM(KA14:KA20)&gt;0, SUM(KA14:KA20), "")</f>
        <v/>
      </c>
      <c r="KB21" s="352" t="str">
        <f t="shared" ref="KB21" si="391">IF(SUM(KB14:KB20)&gt;0, SUM(KB14:KB20), "")</f>
        <v/>
      </c>
      <c r="KC21" s="352" t="str">
        <f t="shared" ref="KC21" si="392">IF(SUM(KC14:KC20)&gt;0, SUM(KC14:KC20), "")</f>
        <v/>
      </c>
      <c r="KD21" s="352" t="str">
        <f t="shared" ref="KD21" si="393">IF(SUM(KD14:KD20)&gt;0, SUM(KD14:KD20), "")</f>
        <v/>
      </c>
      <c r="KE21" s="352" t="str">
        <f t="shared" ref="KE21" si="394">IF(SUM(KE14:KE20)&gt;0, SUM(KE14:KE20), "")</f>
        <v/>
      </c>
      <c r="KF21" s="352" t="str">
        <f t="shared" ref="KF21" si="395">IF(SUM(KF14:KF20)&gt;0, SUM(KF14:KF20), "")</f>
        <v/>
      </c>
      <c r="KG21" s="352" t="str">
        <f t="shared" ref="KG21" si="396">IF(SUM(KG14:KG20)&gt;0, SUM(KG14:KG20), "")</f>
        <v/>
      </c>
      <c r="KH21" s="352" t="str">
        <f>IF(SUM(KH14:KH20)&gt;0, SUM(KH14:KH20), "")</f>
        <v/>
      </c>
      <c r="KI21" s="352" t="str">
        <f t="shared" ref="KI21" si="397">IF(SUM(KI14:KI20)&gt;0, SUM(KI14:KI20), "")</f>
        <v/>
      </c>
      <c r="KJ21" s="352" t="str">
        <f t="shared" ref="KJ21" si="398">IF(SUM(KJ14:KJ20)&gt;0, SUM(KJ14:KJ20), "")</f>
        <v/>
      </c>
      <c r="KK21" s="352" t="str">
        <f t="shared" ref="KK21" si="399">IF(SUM(KK14:KK20)&gt;0, SUM(KK14:KK20), "")</f>
        <v/>
      </c>
      <c r="KL21" s="352" t="str">
        <f t="shared" ref="KL21" si="400">IF(SUM(KL14:KL20)&gt;0, SUM(KL14:KL20), "")</f>
        <v/>
      </c>
      <c r="KM21" s="352" t="str">
        <f t="shared" ref="KM21" si="401">IF(SUM(KM14:KM20)&gt;0, SUM(KM14:KM20), "")</f>
        <v/>
      </c>
      <c r="KN21" s="352" t="str">
        <f t="shared" ref="KN21" si="402">IF(SUM(KN14:KN20)&gt;0, SUM(KN14:KN20), "")</f>
        <v/>
      </c>
      <c r="KO21" s="352" t="str">
        <f t="shared" ref="KO21" si="403">IF(SUM(KO14:KO20)&gt;0, SUM(KO14:KO20), "")</f>
        <v/>
      </c>
      <c r="KP21" s="352" t="str">
        <f t="shared" ref="KP21" si="404">IF(SUM(KP14:KP20)&gt;0, SUM(KP14:KP20), "")</f>
        <v/>
      </c>
      <c r="KQ21" s="352" t="str">
        <f t="shared" ref="KQ21" si="405">IF(SUM(KQ14:KQ20)&gt;0, SUM(KQ14:KQ20), "")</f>
        <v/>
      </c>
      <c r="KR21" s="352" t="str">
        <f>IF(SUM(KR14:KR20)&gt;0, SUM(KR14:KR20), "")</f>
        <v/>
      </c>
      <c r="KS21" s="352" t="str">
        <f t="shared" ref="KS21" si="406">IF(SUM(KS14:KS20)&gt;0, SUM(KS14:KS20), "")</f>
        <v/>
      </c>
      <c r="KT21" s="352" t="str">
        <f t="shared" ref="KT21" si="407">IF(SUM(KT14:KT20)&gt;0, SUM(KT14:KT20), "")</f>
        <v/>
      </c>
      <c r="KU21" s="352" t="str">
        <f t="shared" ref="KU21" si="408">IF(SUM(KU14:KU20)&gt;0, SUM(KU14:KU20), "")</f>
        <v/>
      </c>
      <c r="KV21" s="352" t="str">
        <f t="shared" ref="KV21" si="409">IF(SUM(KV14:KV20)&gt;0, SUM(KV14:KV20), "")</f>
        <v/>
      </c>
      <c r="KW21" s="352" t="str">
        <f t="shared" ref="KW21" si="410">IF(SUM(KW14:KW20)&gt;0, SUM(KW14:KW20), "")</f>
        <v/>
      </c>
      <c r="KX21" s="352" t="str">
        <f t="shared" ref="KX21" si="411">IF(SUM(KX14:KX20)&gt;0, SUM(KX14:KX20), "")</f>
        <v/>
      </c>
      <c r="KY21" s="352" t="str">
        <f t="shared" ref="KY21" si="412">IF(SUM(KY14:KY20)&gt;0, SUM(KY14:KY20), "")</f>
        <v/>
      </c>
      <c r="KZ21" s="352" t="str">
        <f t="shared" ref="KZ21" si="413">IF(SUM(KZ14:KZ20)&gt;0, SUM(KZ14:KZ20), "")</f>
        <v/>
      </c>
      <c r="LA21" s="352" t="str">
        <f t="shared" ref="LA21" si="414">IF(SUM(LA14:LA20)&gt;0, SUM(LA14:LA20), "")</f>
        <v/>
      </c>
      <c r="LB21" s="352" t="str">
        <f>IF(SUM(LB14:LB20)&gt;0, SUM(LB14:LB20), "")</f>
        <v/>
      </c>
      <c r="LC21" s="352" t="str">
        <f t="shared" ref="LC21" si="415">IF(SUM(LC14:LC20)&gt;0, SUM(LC14:LC20), "")</f>
        <v/>
      </c>
      <c r="LD21" s="352" t="str">
        <f t="shared" ref="LD21" si="416">IF(SUM(LD14:LD20)&gt;0, SUM(LD14:LD20), "")</f>
        <v/>
      </c>
      <c r="LE21" s="352" t="str">
        <f t="shared" ref="LE21" si="417">IF(SUM(LE14:LE20)&gt;0, SUM(LE14:LE20), "")</f>
        <v/>
      </c>
      <c r="LF21" s="352" t="str">
        <f t="shared" ref="LF21" si="418">IF(SUM(LF14:LF20)&gt;0, SUM(LF14:LF20), "")</f>
        <v/>
      </c>
      <c r="LG21" s="352" t="str">
        <f t="shared" ref="LG21" si="419">IF(SUM(LG14:LG20)&gt;0, SUM(LG14:LG20), "")</f>
        <v/>
      </c>
      <c r="LH21" s="352" t="str">
        <f t="shared" ref="LH21" si="420">IF(SUM(LH14:LH20)&gt;0, SUM(LH14:LH20), "")</f>
        <v/>
      </c>
      <c r="LI21" s="352" t="str">
        <f t="shared" ref="LI21" si="421">IF(SUM(LI14:LI20)&gt;0, SUM(LI14:LI20), "")</f>
        <v/>
      </c>
      <c r="LJ21" s="352" t="str">
        <f t="shared" ref="LJ21" si="422">IF(SUM(LJ14:LJ20)&gt;0, SUM(LJ14:LJ20), "")</f>
        <v/>
      </c>
      <c r="LK21" s="352" t="str">
        <f t="shared" ref="LK21" si="423">IF(SUM(LK14:LK20)&gt;0, SUM(LK14:LK20), "")</f>
        <v/>
      </c>
      <c r="LL21" s="352" t="str">
        <f>IF(SUM(LL14:LL20)&gt;0, SUM(LL14:LL20), "")</f>
        <v/>
      </c>
      <c r="LM21" s="352" t="str">
        <f t="shared" ref="LM21" si="424">IF(SUM(LM14:LM20)&gt;0, SUM(LM14:LM20), "")</f>
        <v/>
      </c>
      <c r="LN21" s="352" t="str">
        <f t="shared" ref="LN21" si="425">IF(SUM(LN14:LN20)&gt;0, SUM(LN14:LN20), "")</f>
        <v/>
      </c>
      <c r="LO21" s="352" t="str">
        <f t="shared" ref="LO21" si="426">IF(SUM(LO14:LO20)&gt;0, SUM(LO14:LO20), "")</f>
        <v/>
      </c>
      <c r="LP21" s="352" t="str">
        <f t="shared" ref="LP21" si="427">IF(SUM(LP14:LP20)&gt;0, SUM(LP14:LP20), "")</f>
        <v/>
      </c>
      <c r="LQ21" s="352" t="str">
        <f t="shared" ref="LQ21" si="428">IF(SUM(LQ14:LQ20)&gt;0, SUM(LQ14:LQ20), "")</f>
        <v/>
      </c>
      <c r="LR21" s="352" t="str">
        <f t="shared" ref="LR21" si="429">IF(SUM(LR14:LR20)&gt;0, SUM(LR14:LR20), "")</f>
        <v/>
      </c>
      <c r="LS21" s="352" t="str">
        <f t="shared" ref="LS21" si="430">IF(SUM(LS14:LS20)&gt;0, SUM(LS14:LS20), "")</f>
        <v/>
      </c>
      <c r="LT21" s="352" t="str">
        <f t="shared" ref="LT21" si="431">IF(SUM(LT14:LT20)&gt;0, SUM(LT14:LT20), "")</f>
        <v/>
      </c>
      <c r="LU21" s="352" t="str">
        <f t="shared" ref="LU21" si="432">IF(SUM(LU14:LU20)&gt;0, SUM(LU14:LU20), "")</f>
        <v/>
      </c>
      <c r="LV21" s="352" t="str">
        <f>IF(SUM(LV14:LV20)&gt;0, SUM(LV14:LV20), "")</f>
        <v/>
      </c>
      <c r="LW21" s="352" t="str">
        <f t="shared" ref="LW21" si="433">IF(SUM(LW14:LW20)&gt;0, SUM(LW14:LW20), "")</f>
        <v/>
      </c>
      <c r="LX21" s="352" t="str">
        <f t="shared" ref="LX21" si="434">IF(SUM(LX14:LX20)&gt;0, SUM(LX14:LX20), "")</f>
        <v/>
      </c>
      <c r="LY21" s="352" t="str">
        <f t="shared" ref="LY21" si="435">IF(SUM(LY14:LY20)&gt;0, SUM(LY14:LY20), "")</f>
        <v/>
      </c>
      <c r="LZ21" s="352" t="str">
        <f t="shared" ref="LZ21" si="436">IF(SUM(LZ14:LZ20)&gt;0, SUM(LZ14:LZ20), "")</f>
        <v/>
      </c>
      <c r="MA21" s="352" t="str">
        <f t="shared" ref="MA21" si="437">IF(SUM(MA14:MA20)&gt;0, SUM(MA14:MA20), "")</f>
        <v/>
      </c>
      <c r="MB21" s="352" t="str">
        <f t="shared" ref="MB21" si="438">IF(SUM(MB14:MB20)&gt;0, SUM(MB14:MB20), "")</f>
        <v/>
      </c>
      <c r="MC21" s="352" t="str">
        <f t="shared" ref="MC21" si="439">IF(SUM(MC14:MC20)&gt;0, SUM(MC14:MC20), "")</f>
        <v/>
      </c>
      <c r="MD21" s="352" t="str">
        <f t="shared" ref="MD21" si="440">IF(SUM(MD14:MD20)&gt;0, SUM(MD14:MD20), "")</f>
        <v/>
      </c>
      <c r="ME21" s="352" t="str">
        <f t="shared" ref="ME21" si="441">IF(SUM(ME14:ME20)&gt;0, SUM(ME14:ME20), "")</f>
        <v/>
      </c>
      <c r="MF21" s="352" t="str">
        <f>IF(SUM(MF14:MF20)&gt;0, SUM(MF14:MF20), "")</f>
        <v/>
      </c>
      <c r="MG21" s="352" t="str">
        <f t="shared" ref="MG21" si="442">IF(SUM(MG14:MG20)&gt;0, SUM(MG14:MG20), "")</f>
        <v/>
      </c>
      <c r="MH21" s="352" t="str">
        <f t="shared" ref="MH21" si="443">IF(SUM(MH14:MH20)&gt;0, SUM(MH14:MH20), "")</f>
        <v/>
      </c>
      <c r="MI21" s="352" t="str">
        <f t="shared" ref="MI21" si="444">IF(SUM(MI14:MI20)&gt;0, SUM(MI14:MI20), "")</f>
        <v/>
      </c>
      <c r="MJ21" s="352" t="str">
        <f t="shared" ref="MJ21" si="445">IF(SUM(MJ14:MJ20)&gt;0, SUM(MJ14:MJ20), "")</f>
        <v/>
      </c>
      <c r="MK21" s="352" t="str">
        <f t="shared" ref="MK21" si="446">IF(SUM(MK14:MK20)&gt;0, SUM(MK14:MK20), "")</f>
        <v/>
      </c>
      <c r="ML21" s="352" t="str">
        <f t="shared" ref="ML21" si="447">IF(SUM(ML14:ML20)&gt;0, SUM(ML14:ML20), "")</f>
        <v/>
      </c>
      <c r="MM21" s="352" t="str">
        <f t="shared" ref="MM21" si="448">IF(SUM(MM14:MM20)&gt;0, SUM(MM14:MM20), "")</f>
        <v/>
      </c>
      <c r="MN21" s="352" t="str">
        <f t="shared" ref="MN21" si="449">IF(SUM(MN14:MN20)&gt;0, SUM(MN14:MN20), "")</f>
        <v/>
      </c>
      <c r="MO21" s="352" t="str">
        <f t="shared" ref="MO21" si="450">IF(SUM(MO14:MO20)&gt;0, SUM(MO14:MO20), "")</f>
        <v/>
      </c>
      <c r="MP21" s="352" t="str">
        <f>IF(SUM(MP14:MP20)&gt;0, SUM(MP14:MP20), "")</f>
        <v/>
      </c>
      <c r="MQ21" s="352" t="str">
        <f t="shared" ref="MQ21" si="451">IF(SUM(MQ14:MQ20)&gt;0, SUM(MQ14:MQ20), "")</f>
        <v/>
      </c>
      <c r="MR21" s="352" t="str">
        <f t="shared" ref="MR21" si="452">IF(SUM(MR14:MR20)&gt;0, SUM(MR14:MR20), "")</f>
        <v/>
      </c>
      <c r="MS21" s="352" t="str">
        <f t="shared" ref="MS21" si="453">IF(SUM(MS14:MS20)&gt;0, SUM(MS14:MS20), "")</f>
        <v/>
      </c>
      <c r="MT21" s="352" t="str">
        <f t="shared" ref="MT21" si="454">IF(SUM(MT14:MT20)&gt;0, SUM(MT14:MT20), "")</f>
        <v/>
      </c>
      <c r="MU21" s="352" t="str">
        <f t="shared" ref="MU21" si="455">IF(SUM(MU14:MU20)&gt;0, SUM(MU14:MU20), "")</f>
        <v/>
      </c>
      <c r="MV21" s="352" t="str">
        <f t="shared" ref="MV21" si="456">IF(SUM(MV14:MV20)&gt;0, SUM(MV14:MV20), "")</f>
        <v/>
      </c>
      <c r="MW21" s="352" t="str">
        <f t="shared" ref="MW21" si="457">IF(SUM(MW14:MW20)&gt;0, SUM(MW14:MW20), "")</f>
        <v/>
      </c>
      <c r="MX21" s="352" t="str">
        <f t="shared" ref="MX21" si="458">IF(SUM(MX14:MX20)&gt;0, SUM(MX14:MX20), "")</f>
        <v/>
      </c>
      <c r="MY21" s="352" t="str">
        <f t="shared" ref="MY21" si="459">IF(SUM(MY14:MY20)&gt;0, SUM(MY14:MY20), "")</f>
        <v/>
      </c>
      <c r="MZ21" s="352" t="str">
        <f>IF(SUM(MZ14:MZ20)&gt;0, SUM(MZ14:MZ20), "")</f>
        <v/>
      </c>
      <c r="NA21" s="352" t="str">
        <f t="shared" ref="NA21" si="460">IF(SUM(NA14:NA20)&gt;0, SUM(NA14:NA20), "")</f>
        <v/>
      </c>
      <c r="NB21" s="352" t="str">
        <f t="shared" ref="NB21" si="461">IF(SUM(NB14:NB20)&gt;0, SUM(NB14:NB20), "")</f>
        <v/>
      </c>
      <c r="NC21" s="352" t="str">
        <f t="shared" ref="NC21" si="462">IF(SUM(NC14:NC20)&gt;0, SUM(NC14:NC20), "")</f>
        <v/>
      </c>
      <c r="ND21" s="352" t="str">
        <f t="shared" ref="ND21" si="463">IF(SUM(ND14:ND20)&gt;0, SUM(ND14:ND20), "")</f>
        <v/>
      </c>
      <c r="NE21" s="352" t="str">
        <f t="shared" ref="NE21" si="464">IF(SUM(NE14:NE20)&gt;0, SUM(NE14:NE20), "")</f>
        <v/>
      </c>
      <c r="NF21" s="352" t="str">
        <f t="shared" ref="NF21" si="465">IF(SUM(NF14:NF20)&gt;0, SUM(NF14:NF20), "")</f>
        <v/>
      </c>
      <c r="NG21" s="352" t="str">
        <f t="shared" ref="NG21" si="466">IF(SUM(NG14:NG20)&gt;0, SUM(NG14:NG20), "")</f>
        <v/>
      </c>
      <c r="NH21" s="352" t="str">
        <f t="shared" ref="NH21" si="467">IF(SUM(NH14:NH20)&gt;0, SUM(NH14:NH20), "")</f>
        <v/>
      </c>
      <c r="NI21" s="352" t="str">
        <f t="shared" ref="NI21" si="468">IF(SUM(NI14:NI20)&gt;0, SUM(NI14:NI20), "")</f>
        <v/>
      </c>
      <c r="NJ21" s="352" t="str">
        <f>IF(SUM(NJ14:NJ20)&gt;0, SUM(NJ14:NJ20), "")</f>
        <v/>
      </c>
      <c r="NK21" s="352" t="str">
        <f t="shared" ref="NK21" si="469">IF(SUM(NK14:NK20)&gt;0, SUM(NK14:NK20), "")</f>
        <v/>
      </c>
      <c r="NL21" s="352" t="str">
        <f t="shared" ref="NL21" si="470">IF(SUM(NL14:NL20)&gt;0, SUM(NL14:NL20), "")</f>
        <v/>
      </c>
      <c r="NM21" s="352" t="str">
        <f t="shared" ref="NM21" si="471">IF(SUM(NM14:NM20)&gt;0, SUM(NM14:NM20), "")</f>
        <v/>
      </c>
      <c r="NN21" s="352" t="str">
        <f t="shared" ref="NN21" si="472">IF(SUM(NN14:NN20)&gt;0, SUM(NN14:NN20), "")</f>
        <v/>
      </c>
      <c r="NO21" s="352" t="str">
        <f t="shared" ref="NO21" si="473">IF(SUM(NO14:NO20)&gt;0, SUM(NO14:NO20), "")</f>
        <v/>
      </c>
      <c r="NP21" s="352" t="str">
        <f t="shared" ref="NP21" si="474">IF(SUM(NP14:NP20)&gt;0, SUM(NP14:NP20), "")</f>
        <v/>
      </c>
      <c r="NQ21" s="352" t="str">
        <f t="shared" ref="NQ21" si="475">IF(SUM(NQ14:NQ20)&gt;0, SUM(NQ14:NQ20), "")</f>
        <v/>
      </c>
      <c r="NR21" s="352" t="str">
        <f t="shared" ref="NR21" si="476">IF(SUM(NR14:NR20)&gt;0, SUM(NR14:NR20), "")</f>
        <v/>
      </c>
      <c r="NS21" s="352" t="str">
        <f t="shared" ref="NS21" si="477">IF(SUM(NS14:NS20)&gt;0, SUM(NS14:NS20), "")</f>
        <v/>
      </c>
      <c r="NT21" s="352" t="str">
        <f>IF(SUM(NT14:NT20)&gt;0, SUM(NT14:NT20), "")</f>
        <v/>
      </c>
      <c r="NU21" s="352" t="str">
        <f t="shared" ref="NU21" si="478">IF(SUM(NU14:NU20)&gt;0, SUM(NU14:NU20), "")</f>
        <v/>
      </c>
      <c r="NV21" s="352" t="str">
        <f t="shared" ref="NV21" si="479">IF(SUM(NV14:NV20)&gt;0, SUM(NV14:NV20), "")</f>
        <v/>
      </c>
      <c r="NW21" s="352" t="str">
        <f t="shared" ref="NW21" si="480">IF(SUM(NW14:NW20)&gt;0, SUM(NW14:NW20), "")</f>
        <v/>
      </c>
      <c r="NX21" s="352" t="str">
        <f t="shared" ref="NX21" si="481">IF(SUM(NX14:NX20)&gt;0, SUM(NX14:NX20), "")</f>
        <v/>
      </c>
      <c r="NY21" s="352" t="str">
        <f t="shared" ref="NY21" si="482">IF(SUM(NY14:NY20)&gt;0, SUM(NY14:NY20), "")</f>
        <v/>
      </c>
      <c r="NZ21" s="352" t="str">
        <f t="shared" ref="NZ21" si="483">IF(SUM(NZ14:NZ20)&gt;0, SUM(NZ14:NZ20), "")</f>
        <v/>
      </c>
      <c r="OA21" s="352" t="str">
        <f t="shared" ref="OA21" si="484">IF(SUM(OA14:OA20)&gt;0, SUM(OA14:OA20), "")</f>
        <v/>
      </c>
      <c r="OB21" s="352" t="str">
        <f t="shared" ref="OB21" si="485">IF(SUM(OB14:OB20)&gt;0, SUM(OB14:OB20), "")</f>
        <v/>
      </c>
      <c r="OC21" s="352" t="str">
        <f t="shared" ref="OC21" si="486">IF(SUM(OC14:OC20)&gt;0, SUM(OC14:OC20), "")</f>
        <v/>
      </c>
      <c r="OD21" s="352" t="str">
        <f>IF(SUM(OD14:OD20)&gt;0, SUM(OD14:OD20), "")</f>
        <v/>
      </c>
      <c r="OE21" s="352" t="str">
        <f t="shared" ref="OE21" si="487">IF(SUM(OE14:OE20)&gt;0, SUM(OE14:OE20), "")</f>
        <v/>
      </c>
      <c r="OF21" s="352" t="str">
        <f t="shared" ref="OF21" si="488">IF(SUM(OF14:OF20)&gt;0, SUM(OF14:OF20), "")</f>
        <v/>
      </c>
      <c r="OG21" s="352" t="str">
        <f t="shared" ref="OG21" si="489">IF(SUM(OG14:OG20)&gt;0, SUM(OG14:OG20), "")</f>
        <v/>
      </c>
      <c r="OH21" s="352" t="str">
        <f t="shared" ref="OH21" si="490">IF(SUM(OH14:OH20)&gt;0, SUM(OH14:OH20), "")</f>
        <v/>
      </c>
      <c r="OI21" s="352" t="str">
        <f t="shared" ref="OI21" si="491">IF(SUM(OI14:OI20)&gt;0, SUM(OI14:OI20), "")</f>
        <v/>
      </c>
      <c r="OJ21" s="352" t="str">
        <f t="shared" ref="OJ21" si="492">IF(SUM(OJ14:OJ20)&gt;0, SUM(OJ14:OJ20), "")</f>
        <v/>
      </c>
      <c r="OK21" s="352" t="str">
        <f t="shared" ref="OK21" si="493">IF(SUM(OK14:OK20)&gt;0, SUM(OK14:OK20), "")</f>
        <v/>
      </c>
      <c r="OL21" s="352" t="str">
        <f t="shared" ref="OL21" si="494">IF(SUM(OL14:OL20)&gt;0, SUM(OL14:OL20), "")</f>
        <v/>
      </c>
      <c r="OM21" s="352" t="str">
        <f t="shared" ref="OM21" si="495">IF(SUM(OM14:OM20)&gt;0, SUM(OM14:OM20), "")</f>
        <v/>
      </c>
      <c r="ON21" s="352" t="str">
        <f>IF(SUM(ON14:ON20)&gt;0, SUM(ON14:ON20), "")</f>
        <v/>
      </c>
      <c r="OO21" s="352" t="str">
        <f t="shared" ref="OO21" si="496">IF(SUM(OO14:OO20)&gt;0, SUM(OO14:OO20), "")</f>
        <v/>
      </c>
      <c r="OP21" s="352" t="str">
        <f t="shared" ref="OP21" si="497">IF(SUM(OP14:OP20)&gt;0, SUM(OP14:OP20), "")</f>
        <v/>
      </c>
      <c r="OQ21" s="352" t="str">
        <f t="shared" ref="OQ21" si="498">IF(SUM(OQ14:OQ20)&gt;0, SUM(OQ14:OQ20), "")</f>
        <v/>
      </c>
      <c r="OR21" s="352" t="str">
        <f t="shared" ref="OR21" si="499">IF(SUM(OR14:OR20)&gt;0, SUM(OR14:OR20), "")</f>
        <v/>
      </c>
      <c r="OS21" s="352" t="str">
        <f t="shared" ref="OS21" si="500">IF(SUM(OS14:OS20)&gt;0, SUM(OS14:OS20), "")</f>
        <v/>
      </c>
      <c r="OT21" s="352" t="str">
        <f t="shared" ref="OT21" si="501">IF(SUM(OT14:OT20)&gt;0, SUM(OT14:OT20), "")</f>
        <v/>
      </c>
      <c r="OU21" s="352" t="str">
        <f t="shared" ref="OU21" si="502">IF(SUM(OU14:OU20)&gt;0, SUM(OU14:OU20), "")</f>
        <v/>
      </c>
      <c r="OV21" s="352" t="str">
        <f t="shared" ref="OV21" si="503">IF(SUM(OV14:OV20)&gt;0, SUM(OV14:OV20), "")</f>
        <v/>
      </c>
      <c r="OW21" s="352" t="str">
        <f t="shared" ref="OW21" si="504">IF(SUM(OW14:OW20)&gt;0, SUM(OW14:OW20), "")</f>
        <v/>
      </c>
      <c r="OX21" s="352" t="str">
        <f>IF(SUM(OX14:OX20)&gt;0, SUM(OX14:OX20), "")</f>
        <v/>
      </c>
      <c r="OY21" s="352" t="str">
        <f t="shared" ref="OY21" si="505">IF(SUM(OY14:OY20)&gt;0, SUM(OY14:OY20), "")</f>
        <v/>
      </c>
      <c r="OZ21" s="352" t="str">
        <f t="shared" ref="OZ21" si="506">IF(SUM(OZ14:OZ20)&gt;0, SUM(OZ14:OZ20), "")</f>
        <v/>
      </c>
      <c r="PA21" s="352" t="str">
        <f t="shared" ref="PA21" si="507">IF(SUM(PA14:PA20)&gt;0, SUM(PA14:PA20), "")</f>
        <v/>
      </c>
      <c r="PB21" s="352" t="str">
        <f t="shared" ref="PB21" si="508">IF(SUM(PB14:PB20)&gt;0, SUM(PB14:PB20), "")</f>
        <v/>
      </c>
      <c r="PC21" s="352" t="str">
        <f t="shared" ref="PC21" si="509">IF(SUM(PC14:PC20)&gt;0, SUM(PC14:PC20), "")</f>
        <v/>
      </c>
      <c r="PD21" s="352" t="str">
        <f t="shared" ref="PD21" si="510">IF(SUM(PD14:PD20)&gt;0, SUM(PD14:PD20), "")</f>
        <v/>
      </c>
      <c r="PE21" s="352" t="str">
        <f t="shared" ref="PE21" si="511">IF(SUM(PE14:PE20)&gt;0, SUM(PE14:PE20), "")</f>
        <v/>
      </c>
      <c r="PF21" s="352" t="str">
        <f t="shared" ref="PF21" si="512">IF(SUM(PF14:PF20)&gt;0, SUM(PF14:PF20), "")</f>
        <v/>
      </c>
      <c r="PG21" s="352" t="str">
        <f t="shared" ref="PG21" si="513">IF(SUM(PG14:PG20)&gt;0, SUM(PG14:PG20), "")</f>
        <v/>
      </c>
      <c r="PH21" s="352" t="str">
        <f>IF(SUM(PH14:PH20)&gt;0, SUM(PH14:PH20), "")</f>
        <v/>
      </c>
      <c r="PI21" s="352" t="str">
        <f t="shared" ref="PI21" si="514">IF(SUM(PI14:PI20)&gt;0, SUM(PI14:PI20), "")</f>
        <v/>
      </c>
      <c r="PJ21" s="352" t="str">
        <f t="shared" ref="PJ21" si="515">IF(SUM(PJ14:PJ20)&gt;0, SUM(PJ14:PJ20), "")</f>
        <v/>
      </c>
      <c r="PK21" s="352" t="str">
        <f t="shared" ref="PK21" si="516">IF(SUM(PK14:PK20)&gt;0, SUM(PK14:PK20), "")</f>
        <v/>
      </c>
      <c r="PL21" s="352" t="str">
        <f t="shared" ref="PL21" si="517">IF(SUM(PL14:PL20)&gt;0, SUM(PL14:PL20), "")</f>
        <v/>
      </c>
      <c r="PM21" s="352" t="str">
        <f t="shared" ref="PM21" si="518">IF(SUM(PM14:PM20)&gt;0, SUM(PM14:PM20), "")</f>
        <v/>
      </c>
      <c r="PN21" s="352" t="str">
        <f t="shared" ref="PN21" si="519">IF(SUM(PN14:PN20)&gt;0, SUM(PN14:PN20), "")</f>
        <v/>
      </c>
      <c r="PO21" s="352" t="str">
        <f t="shared" ref="PO21" si="520">IF(SUM(PO14:PO20)&gt;0, SUM(PO14:PO20), "")</f>
        <v/>
      </c>
      <c r="PP21" s="352" t="str">
        <f t="shared" ref="PP21" si="521">IF(SUM(PP14:PP20)&gt;0, SUM(PP14:PP20), "")</f>
        <v/>
      </c>
      <c r="PQ21" s="352" t="str">
        <f t="shared" ref="PQ21" si="522">IF(SUM(PQ14:PQ20)&gt;0, SUM(PQ14:PQ20), "")</f>
        <v/>
      </c>
      <c r="PR21" s="352" t="str">
        <f>IF(SUM(PR14:PR20)&gt;0, SUM(PR14:PR20), "")</f>
        <v/>
      </c>
      <c r="PS21" s="352" t="str">
        <f t="shared" ref="PS21" si="523">IF(SUM(PS14:PS20)&gt;0, SUM(PS14:PS20), "")</f>
        <v/>
      </c>
      <c r="PT21" s="352" t="str">
        <f t="shared" ref="PT21" si="524">IF(SUM(PT14:PT20)&gt;0, SUM(PT14:PT20), "")</f>
        <v/>
      </c>
      <c r="PU21" s="352" t="str">
        <f t="shared" ref="PU21" si="525">IF(SUM(PU14:PU20)&gt;0, SUM(PU14:PU20), "")</f>
        <v/>
      </c>
      <c r="PV21" s="352" t="str">
        <f t="shared" ref="PV21" si="526">IF(SUM(PV14:PV20)&gt;0, SUM(PV14:PV20), "")</f>
        <v/>
      </c>
      <c r="PW21" s="352" t="str">
        <f t="shared" ref="PW21" si="527">IF(SUM(PW14:PW20)&gt;0, SUM(PW14:PW20), "")</f>
        <v/>
      </c>
      <c r="PX21" s="352" t="str">
        <f t="shared" ref="PX21" si="528">IF(SUM(PX14:PX20)&gt;0, SUM(PX14:PX20), "")</f>
        <v/>
      </c>
      <c r="PY21" s="352" t="str">
        <f t="shared" ref="PY21" si="529">IF(SUM(PY14:PY20)&gt;0, SUM(PY14:PY20), "")</f>
        <v/>
      </c>
      <c r="PZ21" s="352" t="str">
        <f t="shared" ref="PZ21" si="530">IF(SUM(PZ14:PZ20)&gt;0, SUM(PZ14:PZ20), "")</f>
        <v/>
      </c>
      <c r="QA21" s="352" t="str">
        <f t="shared" ref="QA21" si="531">IF(SUM(QA14:QA20)&gt;0, SUM(QA14:QA20), "")</f>
        <v/>
      </c>
      <c r="QB21" s="352" t="str">
        <f>IF(SUM(QB14:QB20)&gt;0, SUM(QB14:QB20), "")</f>
        <v/>
      </c>
      <c r="QC21" s="352" t="str">
        <f t="shared" ref="QC21" si="532">IF(SUM(QC14:QC20)&gt;0, SUM(QC14:QC20), "")</f>
        <v/>
      </c>
      <c r="QD21" s="352" t="str">
        <f t="shared" ref="QD21" si="533">IF(SUM(QD14:QD20)&gt;0, SUM(QD14:QD20), "")</f>
        <v/>
      </c>
      <c r="QE21" s="352" t="str">
        <f t="shared" ref="QE21" si="534">IF(SUM(QE14:QE20)&gt;0, SUM(QE14:QE20), "")</f>
        <v/>
      </c>
      <c r="QF21" s="352" t="str">
        <f t="shared" ref="QF21" si="535">IF(SUM(QF14:QF20)&gt;0, SUM(QF14:QF20), "")</f>
        <v/>
      </c>
      <c r="QG21" s="352" t="str">
        <f t="shared" ref="QG21" si="536">IF(SUM(QG14:QG20)&gt;0, SUM(QG14:QG20), "")</f>
        <v/>
      </c>
      <c r="QH21" s="352" t="str">
        <f t="shared" ref="QH21" si="537">IF(SUM(QH14:QH20)&gt;0, SUM(QH14:QH20), "")</f>
        <v/>
      </c>
      <c r="QI21" s="352" t="str">
        <f t="shared" ref="QI21" si="538">IF(SUM(QI14:QI20)&gt;0, SUM(QI14:QI20), "")</f>
        <v/>
      </c>
      <c r="QJ21" s="352" t="str">
        <f t="shared" ref="QJ21" si="539">IF(SUM(QJ14:QJ20)&gt;0, SUM(QJ14:QJ20), "")</f>
        <v/>
      </c>
      <c r="QK21" s="352" t="str">
        <f t="shared" ref="QK21" si="540">IF(SUM(QK14:QK20)&gt;0, SUM(QK14:QK20), "")</f>
        <v/>
      </c>
      <c r="QL21" s="352" t="str">
        <f>IF(SUM(QL14:QL20)&gt;0, SUM(QL14:QL20), "")</f>
        <v/>
      </c>
      <c r="QM21" s="352" t="str">
        <f t="shared" ref="QM21" si="541">IF(SUM(QM14:QM20)&gt;0, SUM(QM14:QM20), "")</f>
        <v/>
      </c>
      <c r="QN21" s="352" t="str">
        <f t="shared" ref="QN21" si="542">IF(SUM(QN14:QN20)&gt;0, SUM(QN14:QN20), "")</f>
        <v/>
      </c>
      <c r="QO21" s="352" t="str">
        <f t="shared" ref="QO21" si="543">IF(SUM(QO14:QO20)&gt;0, SUM(QO14:QO20), "")</f>
        <v/>
      </c>
      <c r="QP21" s="352" t="str">
        <f t="shared" ref="QP21" si="544">IF(SUM(QP14:QP20)&gt;0, SUM(QP14:QP20), "")</f>
        <v/>
      </c>
      <c r="QQ21" s="352" t="str">
        <f t="shared" ref="QQ21" si="545">IF(SUM(QQ14:QQ20)&gt;0, SUM(QQ14:QQ20), "")</f>
        <v/>
      </c>
      <c r="QR21" s="352" t="str">
        <f t="shared" ref="QR21" si="546">IF(SUM(QR14:QR20)&gt;0, SUM(QR14:QR20), "")</f>
        <v/>
      </c>
      <c r="QS21" s="352" t="str">
        <f t="shared" ref="QS21" si="547">IF(SUM(QS14:QS20)&gt;0, SUM(QS14:QS20), "")</f>
        <v/>
      </c>
      <c r="QT21" s="352" t="str">
        <f t="shared" ref="QT21" si="548">IF(SUM(QT14:QT20)&gt;0, SUM(QT14:QT20), "")</f>
        <v/>
      </c>
      <c r="QU21" s="352" t="str">
        <f t="shared" ref="QU21" si="549">IF(SUM(QU14:QU20)&gt;0, SUM(QU14:QU20), "")</f>
        <v/>
      </c>
      <c r="QV21" s="352" t="str">
        <f>IF(SUM(QV14:QV20)&gt;0, SUM(QV14:QV20), "")</f>
        <v/>
      </c>
      <c r="QW21" s="352" t="str">
        <f t="shared" ref="QW21" si="550">IF(SUM(QW14:QW20)&gt;0, SUM(QW14:QW20), "")</f>
        <v/>
      </c>
      <c r="QX21" s="352" t="str">
        <f t="shared" ref="QX21" si="551">IF(SUM(QX14:QX20)&gt;0, SUM(QX14:QX20), "")</f>
        <v/>
      </c>
      <c r="QY21" s="352" t="str">
        <f t="shared" ref="QY21" si="552">IF(SUM(QY14:QY20)&gt;0, SUM(QY14:QY20), "")</f>
        <v/>
      </c>
      <c r="QZ21" s="352" t="str">
        <f t="shared" ref="QZ21" si="553">IF(SUM(QZ14:QZ20)&gt;0, SUM(QZ14:QZ20), "")</f>
        <v/>
      </c>
      <c r="RA21" s="352" t="str">
        <f t="shared" ref="RA21" si="554">IF(SUM(RA14:RA20)&gt;0, SUM(RA14:RA20), "")</f>
        <v/>
      </c>
      <c r="RB21" s="352" t="str">
        <f t="shared" ref="RB21" si="555">IF(SUM(RB14:RB20)&gt;0, SUM(RB14:RB20), "")</f>
        <v/>
      </c>
      <c r="RC21" s="352" t="str">
        <f t="shared" ref="RC21" si="556">IF(SUM(RC14:RC20)&gt;0, SUM(RC14:RC20), "")</f>
        <v/>
      </c>
      <c r="RD21" s="352" t="str">
        <f t="shared" ref="RD21" si="557">IF(SUM(RD14:RD20)&gt;0, SUM(RD14:RD20), "")</f>
        <v/>
      </c>
      <c r="RE21" s="352" t="str">
        <f t="shared" ref="RE21" si="558">IF(SUM(RE14:RE20)&gt;0, SUM(RE14:RE20), "")</f>
        <v/>
      </c>
      <c r="RF21" s="352" t="str">
        <f>IF(SUM(RF14:RF20)&gt;0, SUM(RF14:RF20), "")</f>
        <v/>
      </c>
      <c r="RG21" s="352" t="str">
        <f t="shared" ref="RG21" si="559">IF(SUM(RG14:RG20)&gt;0, SUM(RG14:RG20), "")</f>
        <v/>
      </c>
      <c r="RH21" s="352" t="str">
        <f t="shared" ref="RH21" si="560">IF(SUM(RH14:RH20)&gt;0, SUM(RH14:RH20), "")</f>
        <v/>
      </c>
      <c r="RI21" s="352" t="str">
        <f t="shared" ref="RI21" si="561">IF(SUM(RI14:RI20)&gt;0, SUM(RI14:RI20), "")</f>
        <v/>
      </c>
      <c r="RJ21" s="352" t="str">
        <f t="shared" ref="RJ21" si="562">IF(SUM(RJ14:RJ20)&gt;0, SUM(RJ14:RJ20), "")</f>
        <v/>
      </c>
      <c r="RK21" s="352" t="str">
        <f t="shared" ref="RK21" si="563">IF(SUM(RK14:RK20)&gt;0, SUM(RK14:RK20), "")</f>
        <v/>
      </c>
      <c r="RL21" s="352" t="str">
        <f t="shared" ref="RL21" si="564">IF(SUM(RL14:RL20)&gt;0, SUM(RL14:RL20), "")</f>
        <v/>
      </c>
      <c r="RM21" s="352" t="str">
        <f t="shared" ref="RM21" si="565">IF(SUM(RM14:RM20)&gt;0, SUM(RM14:RM20), "")</f>
        <v/>
      </c>
      <c r="RN21" s="352" t="str">
        <f t="shared" ref="RN21" si="566">IF(SUM(RN14:RN20)&gt;0, SUM(RN14:RN20), "")</f>
        <v/>
      </c>
      <c r="RO21" s="352" t="str">
        <f t="shared" ref="RO21" si="567">IF(SUM(RO14:RO20)&gt;0, SUM(RO14:RO20), "")</f>
        <v/>
      </c>
      <c r="RP21" s="352" t="str">
        <f>IF(SUM(RP14:RP20)&gt;0, SUM(RP14:RP20), "")</f>
        <v/>
      </c>
      <c r="RQ21" s="352" t="str">
        <f t="shared" ref="RQ21" si="568">IF(SUM(RQ14:RQ20)&gt;0, SUM(RQ14:RQ20), "")</f>
        <v/>
      </c>
      <c r="RR21" s="352" t="str">
        <f t="shared" ref="RR21" si="569">IF(SUM(RR14:RR20)&gt;0, SUM(RR14:RR20), "")</f>
        <v/>
      </c>
      <c r="RS21" s="352" t="str">
        <f t="shared" ref="RS21" si="570">IF(SUM(RS14:RS20)&gt;0, SUM(RS14:RS20), "")</f>
        <v/>
      </c>
      <c r="RT21" s="352" t="str">
        <f t="shared" ref="RT21" si="571">IF(SUM(RT14:RT20)&gt;0, SUM(RT14:RT20), "")</f>
        <v/>
      </c>
      <c r="RU21" s="352" t="str">
        <f t="shared" ref="RU21" si="572">IF(SUM(RU14:RU20)&gt;0, SUM(RU14:RU20), "")</f>
        <v/>
      </c>
      <c r="RV21" s="352" t="str">
        <f t="shared" ref="RV21" si="573">IF(SUM(RV14:RV20)&gt;0, SUM(RV14:RV20), "")</f>
        <v/>
      </c>
      <c r="RW21" s="352" t="str">
        <f t="shared" ref="RW21" si="574">IF(SUM(RW14:RW20)&gt;0, SUM(RW14:RW20), "")</f>
        <v/>
      </c>
      <c r="RX21" s="352" t="str">
        <f t="shared" ref="RX21" si="575">IF(SUM(RX14:RX20)&gt;0, SUM(RX14:RX20), "")</f>
        <v/>
      </c>
      <c r="RY21" s="352" t="str">
        <f t="shared" ref="RY21" si="576">IF(SUM(RY14:RY20)&gt;0, SUM(RY14:RY20), "")</f>
        <v/>
      </c>
      <c r="RZ21" s="352" t="str">
        <f>IF(SUM(RZ14:RZ20)&gt;0, SUM(RZ14:RZ20), "")</f>
        <v/>
      </c>
      <c r="SA21" s="352" t="str">
        <f t="shared" ref="SA21" si="577">IF(SUM(SA14:SA20)&gt;0, SUM(SA14:SA20), "")</f>
        <v/>
      </c>
      <c r="SB21" s="352" t="str">
        <f t="shared" ref="SB21" si="578">IF(SUM(SB14:SB20)&gt;0, SUM(SB14:SB20), "")</f>
        <v/>
      </c>
      <c r="SC21" s="352" t="str">
        <f t="shared" ref="SC21" si="579">IF(SUM(SC14:SC20)&gt;0, SUM(SC14:SC20), "")</f>
        <v/>
      </c>
      <c r="SD21" s="352" t="str">
        <f t="shared" ref="SD21" si="580">IF(SUM(SD14:SD20)&gt;0, SUM(SD14:SD20), "")</f>
        <v/>
      </c>
      <c r="SE21" s="352" t="str">
        <f t="shared" ref="SE21" si="581">IF(SUM(SE14:SE20)&gt;0, SUM(SE14:SE20), "")</f>
        <v/>
      </c>
      <c r="SF21" s="352" t="str">
        <f t="shared" ref="SF21" si="582">IF(SUM(SF14:SF20)&gt;0, SUM(SF14:SF20), "")</f>
        <v/>
      </c>
      <c r="SG21" s="352" t="str">
        <f t="shared" ref="SG21" si="583">IF(SUM(SG14:SG20)&gt;0, SUM(SG14:SG20), "")</f>
        <v/>
      </c>
      <c r="SH21" s="352" t="str">
        <f t="shared" ref="SH21" si="584">IF(SUM(SH14:SH20)&gt;0, SUM(SH14:SH20), "")</f>
        <v/>
      </c>
      <c r="SI21" s="352" t="str">
        <f t="shared" ref="SI21" si="585">IF(SUM(SI14:SI20)&gt;0, SUM(SI14:SI20), "")</f>
        <v/>
      </c>
      <c r="SJ21" s="352" t="str">
        <f>IF(SUM(SJ14:SJ20)&gt;0, SUM(SJ14:SJ20), "")</f>
        <v/>
      </c>
      <c r="SK21" s="352" t="str">
        <f t="shared" ref="SK21" si="586">IF(SUM(SK14:SK20)&gt;0, SUM(SK14:SK20), "")</f>
        <v/>
      </c>
      <c r="SL21" s="352" t="str">
        <f t="shared" ref="SL21" si="587">IF(SUM(SL14:SL20)&gt;0, SUM(SL14:SL20), "")</f>
        <v/>
      </c>
      <c r="SM21" s="352" t="str">
        <f t="shared" ref="SM21" si="588">IF(SUM(SM14:SM20)&gt;0, SUM(SM14:SM20), "")</f>
        <v/>
      </c>
      <c r="SN21" s="352" t="str">
        <f t="shared" ref="SN21" si="589">IF(SUM(SN14:SN20)&gt;0, SUM(SN14:SN20), "")</f>
        <v/>
      </c>
      <c r="SO21" s="352" t="str">
        <f t="shared" ref="SO21" si="590">IF(SUM(SO14:SO20)&gt;0, SUM(SO14:SO20), "")</f>
        <v/>
      </c>
      <c r="SP21" s="352" t="str">
        <f t="shared" ref="SP21" si="591">IF(SUM(SP14:SP20)&gt;0, SUM(SP14:SP20), "")</f>
        <v/>
      </c>
      <c r="SQ21" s="352" t="str">
        <f t="shared" ref="SQ21" si="592">IF(SUM(SQ14:SQ20)&gt;0, SUM(SQ14:SQ20), "")</f>
        <v/>
      </c>
      <c r="SR21" s="352" t="str">
        <f t="shared" ref="SR21" si="593">IF(SUM(SR14:SR20)&gt;0, SUM(SR14:SR20), "")</f>
        <v/>
      </c>
      <c r="SS21" s="352" t="str">
        <f t="shared" ref="SS21" si="594">IF(SUM(SS14:SS20)&gt;0, SUM(SS14:SS20), "")</f>
        <v/>
      </c>
    </row>
    <row r="22" spans="1:513" x14ac:dyDescent="0.25">
      <c r="A22" s="776" t="s">
        <v>576</v>
      </c>
      <c r="B22" s="778"/>
      <c r="C22" s="212"/>
      <c r="D22" s="213"/>
      <c r="E22" s="213"/>
      <c r="F22" s="213"/>
      <c r="G22" s="214"/>
      <c r="H22" s="214"/>
      <c r="I22" s="214"/>
      <c r="J22" s="214"/>
      <c r="K22" s="214"/>
      <c r="L22" s="215"/>
      <c r="M22" s="212"/>
      <c r="N22" s="213"/>
      <c r="O22" s="213"/>
      <c r="P22" s="213"/>
      <c r="Q22" s="214"/>
      <c r="R22" s="214"/>
      <c r="S22" s="214"/>
      <c r="T22" s="214"/>
      <c r="U22" s="214"/>
      <c r="V22" s="215"/>
      <c r="W22" s="253"/>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row>
    <row r="23" spans="1:513" x14ac:dyDescent="0.25">
      <c r="A23" s="140">
        <v>10</v>
      </c>
      <c r="B23" s="205" t="s">
        <v>525</v>
      </c>
      <c r="C23" s="348" t="s">
        <v>131</v>
      </c>
      <c r="D23" s="362"/>
      <c r="E23" s="362"/>
      <c r="F23" s="362"/>
      <c r="G23" s="362"/>
      <c r="H23" s="362"/>
      <c r="I23" s="362"/>
      <c r="J23" s="362"/>
      <c r="K23" s="362"/>
      <c r="L23" s="363"/>
      <c r="M23" s="542"/>
      <c r="N23" s="362"/>
      <c r="O23" s="362"/>
      <c r="P23" s="362"/>
      <c r="Q23" s="362"/>
      <c r="R23" s="362"/>
      <c r="S23" s="362"/>
      <c r="T23" s="362"/>
      <c r="U23" s="362"/>
      <c r="V23" s="363"/>
      <c r="W23" s="361"/>
      <c r="X23" s="546"/>
      <c r="Y23" s="873"/>
      <c r="Z23" s="873"/>
      <c r="AA23" s="873"/>
      <c r="AB23" s="873"/>
      <c r="AC23" s="873"/>
      <c r="AD23" s="873"/>
      <c r="AE23" s="873"/>
      <c r="AF23" s="873"/>
      <c r="AG23" s="873"/>
      <c r="AH23" s="546"/>
      <c r="AI23" s="873"/>
      <c r="AJ23" s="873"/>
      <c r="AK23" s="873"/>
      <c r="AL23" s="873"/>
      <c r="AM23" s="873"/>
      <c r="AN23" s="873"/>
      <c r="AO23" s="873"/>
      <c r="AP23" s="873"/>
      <c r="AQ23" s="873"/>
      <c r="AR23" s="546"/>
      <c r="AS23" s="873"/>
      <c r="AT23" s="873"/>
      <c r="AU23" s="873"/>
      <c r="AV23" s="873"/>
      <c r="AW23" s="873"/>
      <c r="AX23" s="873"/>
      <c r="AY23" s="873"/>
      <c r="AZ23" s="873"/>
      <c r="BA23" s="873"/>
      <c r="BB23" s="546"/>
      <c r="BC23" s="873"/>
      <c r="BD23" s="873"/>
      <c r="BE23" s="873"/>
      <c r="BF23" s="873"/>
      <c r="BG23" s="873"/>
      <c r="BH23" s="873"/>
      <c r="BI23" s="873"/>
      <c r="BJ23" s="873"/>
      <c r="BK23" s="873"/>
      <c r="BL23" s="546"/>
      <c r="BM23" s="873"/>
      <c r="BN23" s="873"/>
      <c r="BO23" s="873"/>
      <c r="BP23" s="873"/>
      <c r="BQ23" s="873"/>
      <c r="BR23" s="873"/>
      <c r="BS23" s="873"/>
      <c r="BT23" s="873"/>
      <c r="BU23" s="873"/>
      <c r="BV23" s="546"/>
      <c r="BW23" s="873"/>
      <c r="BX23" s="873"/>
      <c r="BY23" s="873"/>
      <c r="BZ23" s="873"/>
      <c r="CA23" s="873"/>
      <c r="CB23" s="873"/>
      <c r="CC23" s="873"/>
      <c r="CD23" s="873"/>
      <c r="CE23" s="873"/>
      <c r="CF23" s="546"/>
      <c r="CG23" s="873"/>
      <c r="CH23" s="873"/>
      <c r="CI23" s="873"/>
      <c r="CJ23" s="873"/>
      <c r="CK23" s="873"/>
      <c r="CL23" s="873"/>
      <c r="CM23" s="873"/>
      <c r="CN23" s="873"/>
      <c r="CO23" s="873"/>
      <c r="CP23" s="546"/>
      <c r="CQ23" s="873"/>
      <c r="CR23" s="873"/>
      <c r="CS23" s="873"/>
      <c r="CT23" s="873"/>
      <c r="CU23" s="873"/>
      <c r="CV23" s="873"/>
      <c r="CW23" s="873"/>
      <c r="CX23" s="873"/>
      <c r="CY23" s="873"/>
      <c r="CZ23" s="546"/>
      <c r="DA23" s="873"/>
      <c r="DB23" s="873"/>
      <c r="DC23" s="873"/>
      <c r="DD23" s="873"/>
      <c r="DE23" s="873"/>
      <c r="DF23" s="873"/>
      <c r="DG23" s="873"/>
      <c r="DH23" s="873"/>
      <c r="DI23" s="873"/>
      <c r="DJ23" s="546"/>
      <c r="DK23" s="873"/>
      <c r="DL23" s="873"/>
      <c r="DM23" s="873"/>
      <c r="DN23" s="873"/>
      <c r="DO23" s="873"/>
      <c r="DP23" s="873"/>
      <c r="DQ23" s="873"/>
      <c r="DR23" s="873"/>
      <c r="DS23" s="873"/>
      <c r="DT23" s="546"/>
      <c r="DU23" s="873"/>
      <c r="DV23" s="873"/>
      <c r="DW23" s="873"/>
      <c r="DX23" s="873"/>
      <c r="DY23" s="873"/>
      <c r="DZ23" s="873"/>
      <c r="EA23" s="873"/>
      <c r="EB23" s="873"/>
      <c r="EC23" s="873"/>
      <c r="ED23" s="546"/>
      <c r="EE23" s="873"/>
      <c r="EF23" s="873"/>
      <c r="EG23" s="873"/>
      <c r="EH23" s="873"/>
      <c r="EI23" s="873"/>
      <c r="EJ23" s="873"/>
      <c r="EK23" s="873"/>
      <c r="EL23" s="873"/>
      <c r="EM23" s="873"/>
      <c r="EN23" s="546"/>
      <c r="EO23" s="873"/>
      <c r="EP23" s="873"/>
      <c r="EQ23" s="873"/>
      <c r="ER23" s="873"/>
      <c r="ES23" s="873"/>
      <c r="ET23" s="873"/>
      <c r="EU23" s="873"/>
      <c r="EV23" s="873"/>
      <c r="EW23" s="873"/>
      <c r="EX23" s="546"/>
      <c r="EY23" s="873"/>
      <c r="EZ23" s="873"/>
      <c r="FA23" s="873"/>
      <c r="FB23" s="873"/>
      <c r="FC23" s="873"/>
      <c r="FD23" s="873"/>
      <c r="FE23" s="873"/>
      <c r="FF23" s="873"/>
      <c r="FG23" s="873"/>
      <c r="FH23" s="546"/>
      <c r="FI23" s="873"/>
      <c r="FJ23" s="873"/>
      <c r="FK23" s="873"/>
      <c r="FL23" s="873"/>
      <c r="FM23" s="873"/>
      <c r="FN23" s="873"/>
      <c r="FO23" s="873"/>
      <c r="FP23" s="873"/>
      <c r="FQ23" s="873"/>
      <c r="FR23" s="546"/>
      <c r="FS23" s="873"/>
      <c r="FT23" s="873"/>
      <c r="FU23" s="873"/>
      <c r="FV23" s="873"/>
      <c r="FW23" s="873"/>
      <c r="FX23" s="873"/>
      <c r="FY23" s="873"/>
      <c r="FZ23" s="873"/>
      <c r="GA23" s="873"/>
      <c r="GB23" s="546"/>
      <c r="GC23" s="873"/>
      <c r="GD23" s="873"/>
      <c r="GE23" s="873"/>
      <c r="GF23" s="873"/>
      <c r="GG23" s="873"/>
      <c r="GH23" s="873"/>
      <c r="GI23" s="873"/>
      <c r="GJ23" s="873"/>
      <c r="GK23" s="873"/>
      <c r="GL23" s="546"/>
      <c r="GM23" s="873"/>
      <c r="GN23" s="873"/>
      <c r="GO23" s="873"/>
      <c r="GP23" s="873"/>
      <c r="GQ23" s="873"/>
      <c r="GR23" s="873"/>
      <c r="GS23" s="873"/>
      <c r="GT23" s="873"/>
      <c r="GU23" s="873"/>
      <c r="GV23" s="546"/>
      <c r="GW23" s="873"/>
      <c r="GX23" s="873"/>
      <c r="GY23" s="873"/>
      <c r="GZ23" s="873"/>
      <c r="HA23" s="873"/>
      <c r="HB23" s="873"/>
      <c r="HC23" s="873"/>
      <c r="HD23" s="873"/>
      <c r="HE23" s="873"/>
      <c r="HF23" s="546"/>
      <c r="HG23" s="873"/>
      <c r="HH23" s="873"/>
      <c r="HI23" s="873"/>
      <c r="HJ23" s="873"/>
      <c r="HK23" s="873"/>
      <c r="HL23" s="873"/>
      <c r="HM23" s="873"/>
      <c r="HN23" s="873"/>
      <c r="HO23" s="873"/>
      <c r="HP23" s="546"/>
      <c r="HQ23" s="873"/>
      <c r="HR23" s="873"/>
      <c r="HS23" s="873"/>
      <c r="HT23" s="873"/>
      <c r="HU23" s="873"/>
      <c r="HV23" s="873"/>
      <c r="HW23" s="873"/>
      <c r="HX23" s="873"/>
      <c r="HY23" s="873"/>
      <c r="HZ23" s="546"/>
      <c r="IA23" s="873"/>
      <c r="IB23" s="873"/>
      <c r="IC23" s="873"/>
      <c r="ID23" s="873"/>
      <c r="IE23" s="873"/>
      <c r="IF23" s="873"/>
      <c r="IG23" s="873"/>
      <c r="IH23" s="873"/>
      <c r="II23" s="873"/>
      <c r="IJ23" s="546"/>
      <c r="IK23" s="873"/>
      <c r="IL23" s="873"/>
      <c r="IM23" s="873"/>
      <c r="IN23" s="873"/>
      <c r="IO23" s="873"/>
      <c r="IP23" s="873"/>
      <c r="IQ23" s="873"/>
      <c r="IR23" s="873"/>
      <c r="IS23" s="873"/>
      <c r="IT23" s="546"/>
      <c r="IU23" s="873"/>
      <c r="IV23" s="873"/>
      <c r="IW23" s="873"/>
      <c r="IX23" s="873"/>
      <c r="IY23" s="873"/>
      <c r="IZ23" s="873"/>
      <c r="JA23" s="873"/>
      <c r="JB23" s="873"/>
      <c r="JC23" s="873"/>
      <c r="JD23" s="546"/>
      <c r="JE23" s="873"/>
      <c r="JF23" s="873"/>
      <c r="JG23" s="873"/>
      <c r="JH23" s="873"/>
      <c r="JI23" s="873"/>
      <c r="JJ23" s="873"/>
      <c r="JK23" s="873"/>
      <c r="JL23" s="873"/>
      <c r="JM23" s="873"/>
      <c r="JN23" s="546"/>
      <c r="JO23" s="873"/>
      <c r="JP23" s="873"/>
      <c r="JQ23" s="873"/>
      <c r="JR23" s="873"/>
      <c r="JS23" s="873"/>
      <c r="JT23" s="873"/>
      <c r="JU23" s="873"/>
      <c r="JV23" s="873"/>
      <c r="JW23" s="873"/>
      <c r="JX23" s="546"/>
      <c r="JY23" s="873"/>
      <c r="JZ23" s="873"/>
      <c r="KA23" s="873"/>
      <c r="KB23" s="873"/>
      <c r="KC23" s="873"/>
      <c r="KD23" s="873"/>
      <c r="KE23" s="873"/>
      <c r="KF23" s="873"/>
      <c r="KG23" s="873"/>
      <c r="KH23" s="546"/>
      <c r="KI23" s="873"/>
      <c r="KJ23" s="873"/>
      <c r="KK23" s="873"/>
      <c r="KL23" s="873"/>
      <c r="KM23" s="873"/>
      <c r="KN23" s="873"/>
      <c r="KO23" s="873"/>
      <c r="KP23" s="873"/>
      <c r="KQ23" s="873"/>
      <c r="KR23" s="546"/>
      <c r="KS23" s="873"/>
      <c r="KT23" s="873"/>
      <c r="KU23" s="873"/>
      <c r="KV23" s="873"/>
      <c r="KW23" s="873"/>
      <c r="KX23" s="873"/>
      <c r="KY23" s="873"/>
      <c r="KZ23" s="873"/>
      <c r="LA23" s="873"/>
      <c r="LB23" s="546"/>
      <c r="LC23" s="873"/>
      <c r="LD23" s="873"/>
      <c r="LE23" s="873"/>
      <c r="LF23" s="873"/>
      <c r="LG23" s="873"/>
      <c r="LH23" s="873"/>
      <c r="LI23" s="873"/>
      <c r="LJ23" s="873"/>
      <c r="LK23" s="873"/>
      <c r="LL23" s="546"/>
      <c r="LM23" s="873"/>
      <c r="LN23" s="873"/>
      <c r="LO23" s="873"/>
      <c r="LP23" s="873"/>
      <c r="LQ23" s="873"/>
      <c r="LR23" s="873"/>
      <c r="LS23" s="873"/>
      <c r="LT23" s="873"/>
      <c r="LU23" s="873"/>
      <c r="LV23" s="546"/>
      <c r="LW23" s="873"/>
      <c r="LX23" s="873"/>
      <c r="LY23" s="873"/>
      <c r="LZ23" s="873"/>
      <c r="MA23" s="873"/>
      <c r="MB23" s="873"/>
      <c r="MC23" s="873"/>
      <c r="MD23" s="873"/>
      <c r="ME23" s="873"/>
      <c r="MF23" s="546"/>
      <c r="MG23" s="873"/>
      <c r="MH23" s="873"/>
      <c r="MI23" s="873"/>
      <c r="MJ23" s="873"/>
      <c r="MK23" s="873"/>
      <c r="ML23" s="873"/>
      <c r="MM23" s="873"/>
      <c r="MN23" s="873"/>
      <c r="MO23" s="873"/>
      <c r="MP23" s="546"/>
      <c r="MQ23" s="873"/>
      <c r="MR23" s="873"/>
      <c r="MS23" s="873"/>
      <c r="MT23" s="873"/>
      <c r="MU23" s="873"/>
      <c r="MV23" s="873"/>
      <c r="MW23" s="873"/>
      <c r="MX23" s="873"/>
      <c r="MY23" s="873"/>
      <c r="MZ23" s="546"/>
      <c r="NA23" s="873"/>
      <c r="NB23" s="873"/>
      <c r="NC23" s="873"/>
      <c r="ND23" s="873"/>
      <c r="NE23" s="873"/>
      <c r="NF23" s="873"/>
      <c r="NG23" s="873"/>
      <c r="NH23" s="873"/>
      <c r="NI23" s="873"/>
      <c r="NJ23" s="546"/>
      <c r="NK23" s="873"/>
      <c r="NL23" s="873"/>
      <c r="NM23" s="873"/>
      <c r="NN23" s="873"/>
      <c r="NO23" s="873"/>
      <c r="NP23" s="873"/>
      <c r="NQ23" s="873"/>
      <c r="NR23" s="873"/>
      <c r="NS23" s="873"/>
      <c r="NT23" s="546"/>
      <c r="NU23" s="873"/>
      <c r="NV23" s="873"/>
      <c r="NW23" s="873"/>
      <c r="NX23" s="873"/>
      <c r="NY23" s="873"/>
      <c r="NZ23" s="873"/>
      <c r="OA23" s="873"/>
      <c r="OB23" s="873"/>
      <c r="OC23" s="873"/>
      <c r="OD23" s="546"/>
      <c r="OE23" s="873"/>
      <c r="OF23" s="873"/>
      <c r="OG23" s="873"/>
      <c r="OH23" s="873"/>
      <c r="OI23" s="873"/>
      <c r="OJ23" s="873"/>
      <c r="OK23" s="873"/>
      <c r="OL23" s="873"/>
      <c r="OM23" s="873"/>
      <c r="ON23" s="546"/>
      <c r="OO23" s="873"/>
      <c r="OP23" s="873"/>
      <c r="OQ23" s="873"/>
      <c r="OR23" s="873"/>
      <c r="OS23" s="873"/>
      <c r="OT23" s="873"/>
      <c r="OU23" s="873"/>
      <c r="OV23" s="873"/>
      <c r="OW23" s="873"/>
      <c r="OX23" s="546"/>
      <c r="OY23" s="873"/>
      <c r="OZ23" s="873"/>
      <c r="PA23" s="873"/>
      <c r="PB23" s="873"/>
      <c r="PC23" s="873"/>
      <c r="PD23" s="873"/>
      <c r="PE23" s="873"/>
      <c r="PF23" s="873"/>
      <c r="PG23" s="873"/>
      <c r="PH23" s="546"/>
      <c r="PI23" s="873"/>
      <c r="PJ23" s="873"/>
      <c r="PK23" s="873"/>
      <c r="PL23" s="873"/>
      <c r="PM23" s="873"/>
      <c r="PN23" s="873"/>
      <c r="PO23" s="873"/>
      <c r="PP23" s="873"/>
      <c r="PQ23" s="873"/>
      <c r="PR23" s="546"/>
      <c r="PS23" s="873"/>
      <c r="PT23" s="873"/>
      <c r="PU23" s="873"/>
      <c r="PV23" s="873"/>
      <c r="PW23" s="873"/>
      <c r="PX23" s="873"/>
      <c r="PY23" s="873"/>
      <c r="PZ23" s="873"/>
      <c r="QA23" s="873"/>
      <c r="QB23" s="546"/>
      <c r="QC23" s="873"/>
      <c r="QD23" s="873"/>
      <c r="QE23" s="873"/>
      <c r="QF23" s="873"/>
      <c r="QG23" s="873"/>
      <c r="QH23" s="873"/>
      <c r="QI23" s="873"/>
      <c r="QJ23" s="873"/>
      <c r="QK23" s="873"/>
      <c r="QL23" s="546"/>
      <c r="QM23" s="873"/>
      <c r="QN23" s="873"/>
      <c r="QO23" s="873"/>
      <c r="QP23" s="873"/>
      <c r="QQ23" s="873"/>
      <c r="QR23" s="873"/>
      <c r="QS23" s="873"/>
      <c r="QT23" s="873"/>
      <c r="QU23" s="873"/>
      <c r="QV23" s="546"/>
      <c r="QW23" s="873"/>
      <c r="QX23" s="873"/>
      <c r="QY23" s="873"/>
      <c r="QZ23" s="873"/>
      <c r="RA23" s="873"/>
      <c r="RB23" s="873"/>
      <c r="RC23" s="873"/>
      <c r="RD23" s="873"/>
      <c r="RE23" s="873"/>
      <c r="RF23" s="546"/>
      <c r="RG23" s="873"/>
      <c r="RH23" s="873"/>
      <c r="RI23" s="873"/>
      <c r="RJ23" s="873"/>
      <c r="RK23" s="873"/>
      <c r="RL23" s="873"/>
      <c r="RM23" s="873"/>
      <c r="RN23" s="873"/>
      <c r="RO23" s="873"/>
      <c r="RP23" s="546"/>
      <c r="RQ23" s="873"/>
      <c r="RR23" s="873"/>
      <c r="RS23" s="873"/>
      <c r="RT23" s="873"/>
      <c r="RU23" s="873"/>
      <c r="RV23" s="873"/>
      <c r="RW23" s="873"/>
      <c r="RX23" s="873"/>
      <c r="RY23" s="873"/>
      <c r="RZ23" s="546"/>
      <c r="SA23" s="873"/>
      <c r="SB23" s="873"/>
      <c r="SC23" s="873"/>
      <c r="SD23" s="873"/>
      <c r="SE23" s="873"/>
      <c r="SF23" s="873"/>
      <c r="SG23" s="873"/>
      <c r="SH23" s="873"/>
      <c r="SI23" s="873"/>
      <c r="SJ23" s="546"/>
      <c r="SK23" s="873"/>
      <c r="SL23" s="873"/>
      <c r="SM23" s="873"/>
      <c r="SN23" s="873"/>
      <c r="SO23" s="873"/>
      <c r="SP23" s="873"/>
      <c r="SQ23" s="873"/>
      <c r="SR23" s="873"/>
      <c r="SS23" s="873"/>
    </row>
    <row r="24" spans="1:513" x14ac:dyDescent="0.25">
      <c r="A24" s="143">
        <v>11</v>
      </c>
      <c r="B24" s="158" t="s">
        <v>578</v>
      </c>
      <c r="C24" s="348">
        <v>15</v>
      </c>
      <c r="D24" s="362"/>
      <c r="E24" s="362"/>
      <c r="F24" s="362"/>
      <c r="G24" s="362"/>
      <c r="H24" s="362"/>
      <c r="I24" s="362"/>
      <c r="J24" s="362"/>
      <c r="K24" s="362"/>
      <c r="L24" s="363"/>
      <c r="M24" s="637"/>
      <c r="N24" s="362"/>
      <c r="O24" s="362"/>
      <c r="P24" s="362"/>
      <c r="Q24" s="362"/>
      <c r="R24" s="362"/>
      <c r="S24" s="362"/>
      <c r="T24" s="362"/>
      <c r="U24" s="362"/>
      <c r="V24" s="363"/>
      <c r="W24" s="361"/>
      <c r="X24" s="546"/>
      <c r="Y24" s="873"/>
      <c r="Z24" s="873"/>
      <c r="AA24" s="873"/>
      <c r="AB24" s="873"/>
      <c r="AC24" s="873"/>
      <c r="AD24" s="873"/>
      <c r="AE24" s="873"/>
      <c r="AF24" s="873"/>
      <c r="AG24" s="873"/>
      <c r="AH24" s="546"/>
      <c r="AI24" s="873"/>
      <c r="AJ24" s="873"/>
      <c r="AK24" s="873"/>
      <c r="AL24" s="873"/>
      <c r="AM24" s="873"/>
      <c r="AN24" s="873"/>
      <c r="AO24" s="873"/>
      <c r="AP24" s="873"/>
      <c r="AQ24" s="873"/>
      <c r="AR24" s="546"/>
      <c r="AS24" s="873"/>
      <c r="AT24" s="873"/>
      <c r="AU24" s="873"/>
      <c r="AV24" s="873"/>
      <c r="AW24" s="873"/>
      <c r="AX24" s="873"/>
      <c r="AY24" s="873"/>
      <c r="AZ24" s="873"/>
      <c r="BA24" s="873"/>
      <c r="BB24" s="546"/>
      <c r="BC24" s="873"/>
      <c r="BD24" s="873"/>
      <c r="BE24" s="873"/>
      <c r="BF24" s="873"/>
      <c r="BG24" s="873"/>
      <c r="BH24" s="873"/>
      <c r="BI24" s="873"/>
      <c r="BJ24" s="873"/>
      <c r="BK24" s="873"/>
      <c r="BL24" s="546"/>
      <c r="BM24" s="873"/>
      <c r="BN24" s="873"/>
      <c r="BO24" s="873"/>
      <c r="BP24" s="873"/>
      <c r="BQ24" s="873"/>
      <c r="BR24" s="873"/>
      <c r="BS24" s="873"/>
      <c r="BT24" s="873"/>
      <c r="BU24" s="873"/>
      <c r="BV24" s="546"/>
      <c r="BW24" s="873"/>
      <c r="BX24" s="873"/>
      <c r="BY24" s="873"/>
      <c r="BZ24" s="873"/>
      <c r="CA24" s="873"/>
      <c r="CB24" s="873"/>
      <c r="CC24" s="873"/>
      <c r="CD24" s="873"/>
      <c r="CE24" s="873"/>
      <c r="CF24" s="546"/>
      <c r="CG24" s="873"/>
      <c r="CH24" s="873"/>
      <c r="CI24" s="873"/>
      <c r="CJ24" s="873"/>
      <c r="CK24" s="873"/>
      <c r="CL24" s="873"/>
      <c r="CM24" s="873"/>
      <c r="CN24" s="873"/>
      <c r="CO24" s="873"/>
      <c r="CP24" s="546"/>
      <c r="CQ24" s="873"/>
      <c r="CR24" s="873"/>
      <c r="CS24" s="873"/>
      <c r="CT24" s="873"/>
      <c r="CU24" s="873"/>
      <c r="CV24" s="873"/>
      <c r="CW24" s="873"/>
      <c r="CX24" s="873"/>
      <c r="CY24" s="873"/>
      <c r="CZ24" s="546"/>
      <c r="DA24" s="873"/>
      <c r="DB24" s="873"/>
      <c r="DC24" s="873"/>
      <c r="DD24" s="873"/>
      <c r="DE24" s="873"/>
      <c r="DF24" s="873"/>
      <c r="DG24" s="873"/>
      <c r="DH24" s="873"/>
      <c r="DI24" s="873"/>
      <c r="DJ24" s="546"/>
      <c r="DK24" s="873"/>
      <c r="DL24" s="873"/>
      <c r="DM24" s="873"/>
      <c r="DN24" s="873"/>
      <c r="DO24" s="873"/>
      <c r="DP24" s="873"/>
      <c r="DQ24" s="873"/>
      <c r="DR24" s="873"/>
      <c r="DS24" s="873"/>
      <c r="DT24" s="546"/>
      <c r="DU24" s="873"/>
      <c r="DV24" s="873"/>
      <c r="DW24" s="873"/>
      <c r="DX24" s="873"/>
      <c r="DY24" s="873"/>
      <c r="DZ24" s="873"/>
      <c r="EA24" s="873"/>
      <c r="EB24" s="873"/>
      <c r="EC24" s="873"/>
      <c r="ED24" s="546"/>
      <c r="EE24" s="873"/>
      <c r="EF24" s="873"/>
      <c r="EG24" s="873"/>
      <c r="EH24" s="873"/>
      <c r="EI24" s="873"/>
      <c r="EJ24" s="873"/>
      <c r="EK24" s="873"/>
      <c r="EL24" s="873"/>
      <c r="EM24" s="873"/>
      <c r="EN24" s="546"/>
      <c r="EO24" s="873"/>
      <c r="EP24" s="873"/>
      <c r="EQ24" s="873"/>
      <c r="ER24" s="873"/>
      <c r="ES24" s="873"/>
      <c r="ET24" s="873"/>
      <c r="EU24" s="873"/>
      <c r="EV24" s="873"/>
      <c r="EW24" s="873"/>
      <c r="EX24" s="546"/>
      <c r="EY24" s="873"/>
      <c r="EZ24" s="873"/>
      <c r="FA24" s="873"/>
      <c r="FB24" s="873"/>
      <c r="FC24" s="873"/>
      <c r="FD24" s="873"/>
      <c r="FE24" s="873"/>
      <c r="FF24" s="873"/>
      <c r="FG24" s="873"/>
      <c r="FH24" s="546"/>
      <c r="FI24" s="873"/>
      <c r="FJ24" s="873"/>
      <c r="FK24" s="873"/>
      <c r="FL24" s="873"/>
      <c r="FM24" s="873"/>
      <c r="FN24" s="873"/>
      <c r="FO24" s="873"/>
      <c r="FP24" s="873"/>
      <c r="FQ24" s="873"/>
      <c r="FR24" s="546"/>
      <c r="FS24" s="873"/>
      <c r="FT24" s="873"/>
      <c r="FU24" s="873"/>
      <c r="FV24" s="873"/>
      <c r="FW24" s="873"/>
      <c r="FX24" s="873"/>
      <c r="FY24" s="873"/>
      <c r="FZ24" s="873"/>
      <c r="GA24" s="873"/>
      <c r="GB24" s="546"/>
      <c r="GC24" s="873"/>
      <c r="GD24" s="873"/>
      <c r="GE24" s="873"/>
      <c r="GF24" s="873"/>
      <c r="GG24" s="873"/>
      <c r="GH24" s="873"/>
      <c r="GI24" s="873"/>
      <c r="GJ24" s="873"/>
      <c r="GK24" s="873"/>
      <c r="GL24" s="546"/>
      <c r="GM24" s="873"/>
      <c r="GN24" s="873"/>
      <c r="GO24" s="873"/>
      <c r="GP24" s="873"/>
      <c r="GQ24" s="873"/>
      <c r="GR24" s="873"/>
      <c r="GS24" s="873"/>
      <c r="GT24" s="873"/>
      <c r="GU24" s="873"/>
      <c r="GV24" s="546"/>
      <c r="GW24" s="873"/>
      <c r="GX24" s="873"/>
      <c r="GY24" s="873"/>
      <c r="GZ24" s="873"/>
      <c r="HA24" s="873"/>
      <c r="HB24" s="873"/>
      <c r="HC24" s="873"/>
      <c r="HD24" s="873"/>
      <c r="HE24" s="873"/>
      <c r="HF24" s="546"/>
      <c r="HG24" s="873"/>
      <c r="HH24" s="873"/>
      <c r="HI24" s="873"/>
      <c r="HJ24" s="873"/>
      <c r="HK24" s="873"/>
      <c r="HL24" s="873"/>
      <c r="HM24" s="873"/>
      <c r="HN24" s="873"/>
      <c r="HO24" s="873"/>
      <c r="HP24" s="546"/>
      <c r="HQ24" s="873"/>
      <c r="HR24" s="873"/>
      <c r="HS24" s="873"/>
      <c r="HT24" s="873"/>
      <c r="HU24" s="873"/>
      <c r="HV24" s="873"/>
      <c r="HW24" s="873"/>
      <c r="HX24" s="873"/>
      <c r="HY24" s="873"/>
      <c r="HZ24" s="546"/>
      <c r="IA24" s="873"/>
      <c r="IB24" s="873"/>
      <c r="IC24" s="873"/>
      <c r="ID24" s="873"/>
      <c r="IE24" s="873"/>
      <c r="IF24" s="873"/>
      <c r="IG24" s="873"/>
      <c r="IH24" s="873"/>
      <c r="II24" s="873"/>
      <c r="IJ24" s="546"/>
      <c r="IK24" s="873"/>
      <c r="IL24" s="873"/>
      <c r="IM24" s="873"/>
      <c r="IN24" s="873"/>
      <c r="IO24" s="873"/>
      <c r="IP24" s="873"/>
      <c r="IQ24" s="873"/>
      <c r="IR24" s="873"/>
      <c r="IS24" s="873"/>
      <c r="IT24" s="546"/>
      <c r="IU24" s="873"/>
      <c r="IV24" s="873"/>
      <c r="IW24" s="873"/>
      <c r="IX24" s="873"/>
      <c r="IY24" s="873"/>
      <c r="IZ24" s="873"/>
      <c r="JA24" s="873"/>
      <c r="JB24" s="873"/>
      <c r="JC24" s="873"/>
      <c r="JD24" s="546"/>
      <c r="JE24" s="873"/>
      <c r="JF24" s="873"/>
      <c r="JG24" s="873"/>
      <c r="JH24" s="873"/>
      <c r="JI24" s="873"/>
      <c r="JJ24" s="873"/>
      <c r="JK24" s="873"/>
      <c r="JL24" s="873"/>
      <c r="JM24" s="873"/>
      <c r="JN24" s="546"/>
      <c r="JO24" s="873"/>
      <c r="JP24" s="873"/>
      <c r="JQ24" s="873"/>
      <c r="JR24" s="873"/>
      <c r="JS24" s="873"/>
      <c r="JT24" s="873"/>
      <c r="JU24" s="873"/>
      <c r="JV24" s="873"/>
      <c r="JW24" s="873"/>
      <c r="JX24" s="546"/>
      <c r="JY24" s="873"/>
      <c r="JZ24" s="873"/>
      <c r="KA24" s="873"/>
      <c r="KB24" s="873"/>
      <c r="KC24" s="873"/>
      <c r="KD24" s="873"/>
      <c r="KE24" s="873"/>
      <c r="KF24" s="873"/>
      <c r="KG24" s="873"/>
      <c r="KH24" s="546"/>
      <c r="KI24" s="873"/>
      <c r="KJ24" s="873"/>
      <c r="KK24" s="873"/>
      <c r="KL24" s="873"/>
      <c r="KM24" s="873"/>
      <c r="KN24" s="873"/>
      <c r="KO24" s="873"/>
      <c r="KP24" s="873"/>
      <c r="KQ24" s="873"/>
      <c r="KR24" s="546"/>
      <c r="KS24" s="873"/>
      <c r="KT24" s="873"/>
      <c r="KU24" s="873"/>
      <c r="KV24" s="873"/>
      <c r="KW24" s="873"/>
      <c r="KX24" s="873"/>
      <c r="KY24" s="873"/>
      <c r="KZ24" s="873"/>
      <c r="LA24" s="873"/>
      <c r="LB24" s="546"/>
      <c r="LC24" s="873"/>
      <c r="LD24" s="873"/>
      <c r="LE24" s="873"/>
      <c r="LF24" s="873"/>
      <c r="LG24" s="873"/>
      <c r="LH24" s="873"/>
      <c r="LI24" s="873"/>
      <c r="LJ24" s="873"/>
      <c r="LK24" s="873"/>
      <c r="LL24" s="546"/>
      <c r="LM24" s="873"/>
      <c r="LN24" s="873"/>
      <c r="LO24" s="873"/>
      <c r="LP24" s="873"/>
      <c r="LQ24" s="873"/>
      <c r="LR24" s="873"/>
      <c r="LS24" s="873"/>
      <c r="LT24" s="873"/>
      <c r="LU24" s="873"/>
      <c r="LV24" s="546"/>
      <c r="LW24" s="873"/>
      <c r="LX24" s="873"/>
      <c r="LY24" s="873"/>
      <c r="LZ24" s="873"/>
      <c r="MA24" s="873"/>
      <c r="MB24" s="873"/>
      <c r="MC24" s="873"/>
      <c r="MD24" s="873"/>
      <c r="ME24" s="873"/>
      <c r="MF24" s="546"/>
      <c r="MG24" s="873"/>
      <c r="MH24" s="873"/>
      <c r="MI24" s="873"/>
      <c r="MJ24" s="873"/>
      <c r="MK24" s="873"/>
      <c r="ML24" s="873"/>
      <c r="MM24" s="873"/>
      <c r="MN24" s="873"/>
      <c r="MO24" s="873"/>
      <c r="MP24" s="546"/>
      <c r="MQ24" s="873"/>
      <c r="MR24" s="873"/>
      <c r="MS24" s="873"/>
      <c r="MT24" s="873"/>
      <c r="MU24" s="873"/>
      <c r="MV24" s="873"/>
      <c r="MW24" s="873"/>
      <c r="MX24" s="873"/>
      <c r="MY24" s="873"/>
      <c r="MZ24" s="546"/>
      <c r="NA24" s="873"/>
      <c r="NB24" s="873"/>
      <c r="NC24" s="873"/>
      <c r="ND24" s="873"/>
      <c r="NE24" s="873"/>
      <c r="NF24" s="873"/>
      <c r="NG24" s="873"/>
      <c r="NH24" s="873"/>
      <c r="NI24" s="873"/>
      <c r="NJ24" s="546"/>
      <c r="NK24" s="873"/>
      <c r="NL24" s="873"/>
      <c r="NM24" s="873"/>
      <c r="NN24" s="873"/>
      <c r="NO24" s="873"/>
      <c r="NP24" s="873"/>
      <c r="NQ24" s="873"/>
      <c r="NR24" s="873"/>
      <c r="NS24" s="873"/>
      <c r="NT24" s="546"/>
      <c r="NU24" s="873"/>
      <c r="NV24" s="873"/>
      <c r="NW24" s="873"/>
      <c r="NX24" s="873"/>
      <c r="NY24" s="873"/>
      <c r="NZ24" s="873"/>
      <c r="OA24" s="873"/>
      <c r="OB24" s="873"/>
      <c r="OC24" s="873"/>
      <c r="OD24" s="546"/>
      <c r="OE24" s="873"/>
      <c r="OF24" s="873"/>
      <c r="OG24" s="873"/>
      <c r="OH24" s="873"/>
      <c r="OI24" s="873"/>
      <c r="OJ24" s="873"/>
      <c r="OK24" s="873"/>
      <c r="OL24" s="873"/>
      <c r="OM24" s="873"/>
      <c r="ON24" s="546"/>
      <c r="OO24" s="873"/>
      <c r="OP24" s="873"/>
      <c r="OQ24" s="873"/>
      <c r="OR24" s="873"/>
      <c r="OS24" s="873"/>
      <c r="OT24" s="873"/>
      <c r="OU24" s="873"/>
      <c r="OV24" s="873"/>
      <c r="OW24" s="873"/>
      <c r="OX24" s="546"/>
      <c r="OY24" s="873"/>
      <c r="OZ24" s="873"/>
      <c r="PA24" s="873"/>
      <c r="PB24" s="873"/>
      <c r="PC24" s="873"/>
      <c r="PD24" s="873"/>
      <c r="PE24" s="873"/>
      <c r="PF24" s="873"/>
      <c r="PG24" s="873"/>
      <c r="PH24" s="546"/>
      <c r="PI24" s="873"/>
      <c r="PJ24" s="873"/>
      <c r="PK24" s="873"/>
      <c r="PL24" s="873"/>
      <c r="PM24" s="873"/>
      <c r="PN24" s="873"/>
      <c r="PO24" s="873"/>
      <c r="PP24" s="873"/>
      <c r="PQ24" s="873"/>
      <c r="PR24" s="546"/>
      <c r="PS24" s="873"/>
      <c r="PT24" s="873"/>
      <c r="PU24" s="873"/>
      <c r="PV24" s="873"/>
      <c r="PW24" s="873"/>
      <c r="PX24" s="873"/>
      <c r="PY24" s="873"/>
      <c r="PZ24" s="873"/>
      <c r="QA24" s="873"/>
      <c r="QB24" s="546"/>
      <c r="QC24" s="873"/>
      <c r="QD24" s="873"/>
      <c r="QE24" s="873"/>
      <c r="QF24" s="873"/>
      <c r="QG24" s="873"/>
      <c r="QH24" s="873"/>
      <c r="QI24" s="873"/>
      <c r="QJ24" s="873"/>
      <c r="QK24" s="873"/>
      <c r="QL24" s="546"/>
      <c r="QM24" s="873"/>
      <c r="QN24" s="873"/>
      <c r="QO24" s="873"/>
      <c r="QP24" s="873"/>
      <c r="QQ24" s="873"/>
      <c r="QR24" s="873"/>
      <c r="QS24" s="873"/>
      <c r="QT24" s="873"/>
      <c r="QU24" s="873"/>
      <c r="QV24" s="546"/>
      <c r="QW24" s="873"/>
      <c r="QX24" s="873"/>
      <c r="QY24" s="873"/>
      <c r="QZ24" s="873"/>
      <c r="RA24" s="873"/>
      <c r="RB24" s="873"/>
      <c r="RC24" s="873"/>
      <c r="RD24" s="873"/>
      <c r="RE24" s="873"/>
      <c r="RF24" s="546"/>
      <c r="RG24" s="873"/>
      <c r="RH24" s="873"/>
      <c r="RI24" s="873"/>
      <c r="RJ24" s="873"/>
      <c r="RK24" s="873"/>
      <c r="RL24" s="873"/>
      <c r="RM24" s="873"/>
      <c r="RN24" s="873"/>
      <c r="RO24" s="873"/>
      <c r="RP24" s="546"/>
      <c r="RQ24" s="873"/>
      <c r="RR24" s="873"/>
      <c r="RS24" s="873"/>
      <c r="RT24" s="873"/>
      <c r="RU24" s="873"/>
      <c r="RV24" s="873"/>
      <c r="RW24" s="873"/>
      <c r="RX24" s="873"/>
      <c r="RY24" s="873"/>
      <c r="RZ24" s="546"/>
      <c r="SA24" s="873"/>
      <c r="SB24" s="873"/>
      <c r="SC24" s="873"/>
      <c r="SD24" s="873"/>
      <c r="SE24" s="873"/>
      <c r="SF24" s="873"/>
      <c r="SG24" s="873"/>
      <c r="SH24" s="873"/>
      <c r="SI24" s="873"/>
      <c r="SJ24" s="546"/>
      <c r="SK24" s="873"/>
      <c r="SL24" s="873"/>
      <c r="SM24" s="873"/>
      <c r="SN24" s="873"/>
      <c r="SO24" s="873"/>
      <c r="SP24" s="873"/>
      <c r="SQ24" s="873"/>
      <c r="SR24" s="873"/>
      <c r="SS24" s="873"/>
    </row>
    <row r="25" spans="1:513" x14ac:dyDescent="0.25">
      <c r="A25" s="143">
        <v>12</v>
      </c>
      <c r="B25" s="158" t="s">
        <v>579</v>
      </c>
      <c r="C25" s="348">
        <v>20</v>
      </c>
      <c r="D25" s="362"/>
      <c r="E25" s="362"/>
      <c r="F25" s="362"/>
      <c r="G25" s="362"/>
      <c r="H25" s="362"/>
      <c r="I25" s="362"/>
      <c r="J25" s="362"/>
      <c r="K25" s="362"/>
      <c r="L25" s="363"/>
      <c r="M25" s="637"/>
      <c r="N25" s="362"/>
      <c r="O25" s="362"/>
      <c r="P25" s="362"/>
      <c r="Q25" s="362"/>
      <c r="R25" s="362"/>
      <c r="S25" s="362"/>
      <c r="T25" s="362"/>
      <c r="U25" s="362"/>
      <c r="V25" s="363"/>
      <c r="W25" s="361"/>
      <c r="X25" s="546"/>
      <c r="Y25" s="873"/>
      <c r="Z25" s="873"/>
      <c r="AA25" s="873"/>
      <c r="AB25" s="873"/>
      <c r="AC25" s="873"/>
      <c r="AD25" s="873"/>
      <c r="AE25" s="873"/>
      <c r="AF25" s="873"/>
      <c r="AG25" s="873"/>
      <c r="AH25" s="546"/>
      <c r="AI25" s="873"/>
      <c r="AJ25" s="873"/>
      <c r="AK25" s="873"/>
      <c r="AL25" s="873"/>
      <c r="AM25" s="873"/>
      <c r="AN25" s="873"/>
      <c r="AO25" s="873"/>
      <c r="AP25" s="873"/>
      <c r="AQ25" s="873"/>
      <c r="AR25" s="546"/>
      <c r="AS25" s="873"/>
      <c r="AT25" s="873"/>
      <c r="AU25" s="873"/>
      <c r="AV25" s="873"/>
      <c r="AW25" s="873"/>
      <c r="AX25" s="873"/>
      <c r="AY25" s="873"/>
      <c r="AZ25" s="873"/>
      <c r="BA25" s="873"/>
      <c r="BB25" s="546"/>
      <c r="BC25" s="873"/>
      <c r="BD25" s="873"/>
      <c r="BE25" s="873"/>
      <c r="BF25" s="873"/>
      <c r="BG25" s="873"/>
      <c r="BH25" s="873"/>
      <c r="BI25" s="873"/>
      <c r="BJ25" s="873"/>
      <c r="BK25" s="873"/>
      <c r="BL25" s="546"/>
      <c r="BM25" s="873"/>
      <c r="BN25" s="873"/>
      <c r="BO25" s="873"/>
      <c r="BP25" s="873"/>
      <c r="BQ25" s="873"/>
      <c r="BR25" s="873"/>
      <c r="BS25" s="873"/>
      <c r="BT25" s="873"/>
      <c r="BU25" s="873"/>
      <c r="BV25" s="546"/>
      <c r="BW25" s="873"/>
      <c r="BX25" s="873"/>
      <c r="BY25" s="873"/>
      <c r="BZ25" s="873"/>
      <c r="CA25" s="873"/>
      <c r="CB25" s="873"/>
      <c r="CC25" s="873"/>
      <c r="CD25" s="873"/>
      <c r="CE25" s="873"/>
      <c r="CF25" s="546"/>
      <c r="CG25" s="873"/>
      <c r="CH25" s="873"/>
      <c r="CI25" s="873"/>
      <c r="CJ25" s="873"/>
      <c r="CK25" s="873"/>
      <c r="CL25" s="873"/>
      <c r="CM25" s="873"/>
      <c r="CN25" s="873"/>
      <c r="CO25" s="873"/>
      <c r="CP25" s="546"/>
      <c r="CQ25" s="873"/>
      <c r="CR25" s="873"/>
      <c r="CS25" s="873"/>
      <c r="CT25" s="873"/>
      <c r="CU25" s="873"/>
      <c r="CV25" s="873"/>
      <c r="CW25" s="873"/>
      <c r="CX25" s="873"/>
      <c r="CY25" s="873"/>
      <c r="CZ25" s="546"/>
      <c r="DA25" s="873"/>
      <c r="DB25" s="873"/>
      <c r="DC25" s="873"/>
      <c r="DD25" s="873"/>
      <c r="DE25" s="873"/>
      <c r="DF25" s="873"/>
      <c r="DG25" s="873"/>
      <c r="DH25" s="873"/>
      <c r="DI25" s="873"/>
      <c r="DJ25" s="546"/>
      <c r="DK25" s="873"/>
      <c r="DL25" s="873"/>
      <c r="DM25" s="873"/>
      <c r="DN25" s="873"/>
      <c r="DO25" s="873"/>
      <c r="DP25" s="873"/>
      <c r="DQ25" s="873"/>
      <c r="DR25" s="873"/>
      <c r="DS25" s="873"/>
      <c r="DT25" s="546"/>
      <c r="DU25" s="873"/>
      <c r="DV25" s="873"/>
      <c r="DW25" s="873"/>
      <c r="DX25" s="873"/>
      <c r="DY25" s="873"/>
      <c r="DZ25" s="873"/>
      <c r="EA25" s="873"/>
      <c r="EB25" s="873"/>
      <c r="EC25" s="873"/>
      <c r="ED25" s="546"/>
      <c r="EE25" s="873"/>
      <c r="EF25" s="873"/>
      <c r="EG25" s="873"/>
      <c r="EH25" s="873"/>
      <c r="EI25" s="873"/>
      <c r="EJ25" s="873"/>
      <c r="EK25" s="873"/>
      <c r="EL25" s="873"/>
      <c r="EM25" s="873"/>
      <c r="EN25" s="546"/>
      <c r="EO25" s="873"/>
      <c r="EP25" s="873"/>
      <c r="EQ25" s="873"/>
      <c r="ER25" s="873"/>
      <c r="ES25" s="873"/>
      <c r="ET25" s="873"/>
      <c r="EU25" s="873"/>
      <c r="EV25" s="873"/>
      <c r="EW25" s="873"/>
      <c r="EX25" s="546"/>
      <c r="EY25" s="873"/>
      <c r="EZ25" s="873"/>
      <c r="FA25" s="873"/>
      <c r="FB25" s="873"/>
      <c r="FC25" s="873"/>
      <c r="FD25" s="873"/>
      <c r="FE25" s="873"/>
      <c r="FF25" s="873"/>
      <c r="FG25" s="873"/>
      <c r="FH25" s="546"/>
      <c r="FI25" s="873"/>
      <c r="FJ25" s="873"/>
      <c r="FK25" s="873"/>
      <c r="FL25" s="873"/>
      <c r="FM25" s="873"/>
      <c r="FN25" s="873"/>
      <c r="FO25" s="873"/>
      <c r="FP25" s="873"/>
      <c r="FQ25" s="873"/>
      <c r="FR25" s="546"/>
      <c r="FS25" s="873"/>
      <c r="FT25" s="873"/>
      <c r="FU25" s="873"/>
      <c r="FV25" s="873"/>
      <c r="FW25" s="873"/>
      <c r="FX25" s="873"/>
      <c r="FY25" s="873"/>
      <c r="FZ25" s="873"/>
      <c r="GA25" s="873"/>
      <c r="GB25" s="546"/>
      <c r="GC25" s="873"/>
      <c r="GD25" s="873"/>
      <c r="GE25" s="873"/>
      <c r="GF25" s="873"/>
      <c r="GG25" s="873"/>
      <c r="GH25" s="873"/>
      <c r="GI25" s="873"/>
      <c r="GJ25" s="873"/>
      <c r="GK25" s="873"/>
      <c r="GL25" s="546"/>
      <c r="GM25" s="873"/>
      <c r="GN25" s="873"/>
      <c r="GO25" s="873"/>
      <c r="GP25" s="873"/>
      <c r="GQ25" s="873"/>
      <c r="GR25" s="873"/>
      <c r="GS25" s="873"/>
      <c r="GT25" s="873"/>
      <c r="GU25" s="873"/>
      <c r="GV25" s="546"/>
      <c r="GW25" s="873"/>
      <c r="GX25" s="873"/>
      <c r="GY25" s="873"/>
      <c r="GZ25" s="873"/>
      <c r="HA25" s="873"/>
      <c r="HB25" s="873"/>
      <c r="HC25" s="873"/>
      <c r="HD25" s="873"/>
      <c r="HE25" s="873"/>
      <c r="HF25" s="546"/>
      <c r="HG25" s="873"/>
      <c r="HH25" s="873"/>
      <c r="HI25" s="873"/>
      <c r="HJ25" s="873"/>
      <c r="HK25" s="873"/>
      <c r="HL25" s="873"/>
      <c r="HM25" s="873"/>
      <c r="HN25" s="873"/>
      <c r="HO25" s="873"/>
      <c r="HP25" s="546"/>
      <c r="HQ25" s="873"/>
      <c r="HR25" s="873"/>
      <c r="HS25" s="873"/>
      <c r="HT25" s="873"/>
      <c r="HU25" s="873"/>
      <c r="HV25" s="873"/>
      <c r="HW25" s="873"/>
      <c r="HX25" s="873"/>
      <c r="HY25" s="873"/>
      <c r="HZ25" s="546"/>
      <c r="IA25" s="873"/>
      <c r="IB25" s="873"/>
      <c r="IC25" s="873"/>
      <c r="ID25" s="873"/>
      <c r="IE25" s="873"/>
      <c r="IF25" s="873"/>
      <c r="IG25" s="873"/>
      <c r="IH25" s="873"/>
      <c r="II25" s="873"/>
      <c r="IJ25" s="546"/>
      <c r="IK25" s="873"/>
      <c r="IL25" s="873"/>
      <c r="IM25" s="873"/>
      <c r="IN25" s="873"/>
      <c r="IO25" s="873"/>
      <c r="IP25" s="873"/>
      <c r="IQ25" s="873"/>
      <c r="IR25" s="873"/>
      <c r="IS25" s="873"/>
      <c r="IT25" s="546"/>
      <c r="IU25" s="873"/>
      <c r="IV25" s="873"/>
      <c r="IW25" s="873"/>
      <c r="IX25" s="873"/>
      <c r="IY25" s="873"/>
      <c r="IZ25" s="873"/>
      <c r="JA25" s="873"/>
      <c r="JB25" s="873"/>
      <c r="JC25" s="873"/>
      <c r="JD25" s="546"/>
      <c r="JE25" s="873"/>
      <c r="JF25" s="873"/>
      <c r="JG25" s="873"/>
      <c r="JH25" s="873"/>
      <c r="JI25" s="873"/>
      <c r="JJ25" s="873"/>
      <c r="JK25" s="873"/>
      <c r="JL25" s="873"/>
      <c r="JM25" s="873"/>
      <c r="JN25" s="546"/>
      <c r="JO25" s="873"/>
      <c r="JP25" s="873"/>
      <c r="JQ25" s="873"/>
      <c r="JR25" s="873"/>
      <c r="JS25" s="873"/>
      <c r="JT25" s="873"/>
      <c r="JU25" s="873"/>
      <c r="JV25" s="873"/>
      <c r="JW25" s="873"/>
      <c r="JX25" s="546"/>
      <c r="JY25" s="873"/>
      <c r="JZ25" s="873"/>
      <c r="KA25" s="873"/>
      <c r="KB25" s="873"/>
      <c r="KC25" s="873"/>
      <c r="KD25" s="873"/>
      <c r="KE25" s="873"/>
      <c r="KF25" s="873"/>
      <c r="KG25" s="873"/>
      <c r="KH25" s="546"/>
      <c r="KI25" s="873"/>
      <c r="KJ25" s="873"/>
      <c r="KK25" s="873"/>
      <c r="KL25" s="873"/>
      <c r="KM25" s="873"/>
      <c r="KN25" s="873"/>
      <c r="KO25" s="873"/>
      <c r="KP25" s="873"/>
      <c r="KQ25" s="873"/>
      <c r="KR25" s="546"/>
      <c r="KS25" s="873"/>
      <c r="KT25" s="873"/>
      <c r="KU25" s="873"/>
      <c r="KV25" s="873"/>
      <c r="KW25" s="873"/>
      <c r="KX25" s="873"/>
      <c r="KY25" s="873"/>
      <c r="KZ25" s="873"/>
      <c r="LA25" s="873"/>
      <c r="LB25" s="546"/>
      <c r="LC25" s="873"/>
      <c r="LD25" s="873"/>
      <c r="LE25" s="873"/>
      <c r="LF25" s="873"/>
      <c r="LG25" s="873"/>
      <c r="LH25" s="873"/>
      <c r="LI25" s="873"/>
      <c r="LJ25" s="873"/>
      <c r="LK25" s="873"/>
      <c r="LL25" s="546"/>
      <c r="LM25" s="873"/>
      <c r="LN25" s="873"/>
      <c r="LO25" s="873"/>
      <c r="LP25" s="873"/>
      <c r="LQ25" s="873"/>
      <c r="LR25" s="873"/>
      <c r="LS25" s="873"/>
      <c r="LT25" s="873"/>
      <c r="LU25" s="873"/>
      <c r="LV25" s="546"/>
      <c r="LW25" s="873"/>
      <c r="LX25" s="873"/>
      <c r="LY25" s="873"/>
      <c r="LZ25" s="873"/>
      <c r="MA25" s="873"/>
      <c r="MB25" s="873"/>
      <c r="MC25" s="873"/>
      <c r="MD25" s="873"/>
      <c r="ME25" s="873"/>
      <c r="MF25" s="546"/>
      <c r="MG25" s="873"/>
      <c r="MH25" s="873"/>
      <c r="MI25" s="873"/>
      <c r="MJ25" s="873"/>
      <c r="MK25" s="873"/>
      <c r="ML25" s="873"/>
      <c r="MM25" s="873"/>
      <c r="MN25" s="873"/>
      <c r="MO25" s="873"/>
      <c r="MP25" s="546"/>
      <c r="MQ25" s="873"/>
      <c r="MR25" s="873"/>
      <c r="MS25" s="873"/>
      <c r="MT25" s="873"/>
      <c r="MU25" s="873"/>
      <c r="MV25" s="873"/>
      <c r="MW25" s="873"/>
      <c r="MX25" s="873"/>
      <c r="MY25" s="873"/>
      <c r="MZ25" s="546"/>
      <c r="NA25" s="873"/>
      <c r="NB25" s="873"/>
      <c r="NC25" s="873"/>
      <c r="ND25" s="873"/>
      <c r="NE25" s="873"/>
      <c r="NF25" s="873"/>
      <c r="NG25" s="873"/>
      <c r="NH25" s="873"/>
      <c r="NI25" s="873"/>
      <c r="NJ25" s="546"/>
      <c r="NK25" s="873"/>
      <c r="NL25" s="873"/>
      <c r="NM25" s="873"/>
      <c r="NN25" s="873"/>
      <c r="NO25" s="873"/>
      <c r="NP25" s="873"/>
      <c r="NQ25" s="873"/>
      <c r="NR25" s="873"/>
      <c r="NS25" s="873"/>
      <c r="NT25" s="546"/>
      <c r="NU25" s="873"/>
      <c r="NV25" s="873"/>
      <c r="NW25" s="873"/>
      <c r="NX25" s="873"/>
      <c r="NY25" s="873"/>
      <c r="NZ25" s="873"/>
      <c r="OA25" s="873"/>
      <c r="OB25" s="873"/>
      <c r="OC25" s="873"/>
      <c r="OD25" s="546"/>
      <c r="OE25" s="873"/>
      <c r="OF25" s="873"/>
      <c r="OG25" s="873"/>
      <c r="OH25" s="873"/>
      <c r="OI25" s="873"/>
      <c r="OJ25" s="873"/>
      <c r="OK25" s="873"/>
      <c r="OL25" s="873"/>
      <c r="OM25" s="873"/>
      <c r="ON25" s="546"/>
      <c r="OO25" s="873"/>
      <c r="OP25" s="873"/>
      <c r="OQ25" s="873"/>
      <c r="OR25" s="873"/>
      <c r="OS25" s="873"/>
      <c r="OT25" s="873"/>
      <c r="OU25" s="873"/>
      <c r="OV25" s="873"/>
      <c r="OW25" s="873"/>
      <c r="OX25" s="546"/>
      <c r="OY25" s="873"/>
      <c r="OZ25" s="873"/>
      <c r="PA25" s="873"/>
      <c r="PB25" s="873"/>
      <c r="PC25" s="873"/>
      <c r="PD25" s="873"/>
      <c r="PE25" s="873"/>
      <c r="PF25" s="873"/>
      <c r="PG25" s="873"/>
      <c r="PH25" s="546"/>
      <c r="PI25" s="873"/>
      <c r="PJ25" s="873"/>
      <c r="PK25" s="873"/>
      <c r="PL25" s="873"/>
      <c r="PM25" s="873"/>
      <c r="PN25" s="873"/>
      <c r="PO25" s="873"/>
      <c r="PP25" s="873"/>
      <c r="PQ25" s="873"/>
      <c r="PR25" s="546"/>
      <c r="PS25" s="873"/>
      <c r="PT25" s="873"/>
      <c r="PU25" s="873"/>
      <c r="PV25" s="873"/>
      <c r="PW25" s="873"/>
      <c r="PX25" s="873"/>
      <c r="PY25" s="873"/>
      <c r="PZ25" s="873"/>
      <c r="QA25" s="873"/>
      <c r="QB25" s="546"/>
      <c r="QC25" s="873"/>
      <c r="QD25" s="873"/>
      <c r="QE25" s="873"/>
      <c r="QF25" s="873"/>
      <c r="QG25" s="873"/>
      <c r="QH25" s="873"/>
      <c r="QI25" s="873"/>
      <c r="QJ25" s="873"/>
      <c r="QK25" s="873"/>
      <c r="QL25" s="546"/>
      <c r="QM25" s="873"/>
      <c r="QN25" s="873"/>
      <c r="QO25" s="873"/>
      <c r="QP25" s="873"/>
      <c r="QQ25" s="873"/>
      <c r="QR25" s="873"/>
      <c r="QS25" s="873"/>
      <c r="QT25" s="873"/>
      <c r="QU25" s="873"/>
      <c r="QV25" s="546"/>
      <c r="QW25" s="873"/>
      <c r="QX25" s="873"/>
      <c r="QY25" s="873"/>
      <c r="QZ25" s="873"/>
      <c r="RA25" s="873"/>
      <c r="RB25" s="873"/>
      <c r="RC25" s="873"/>
      <c r="RD25" s="873"/>
      <c r="RE25" s="873"/>
      <c r="RF25" s="546"/>
      <c r="RG25" s="873"/>
      <c r="RH25" s="873"/>
      <c r="RI25" s="873"/>
      <c r="RJ25" s="873"/>
      <c r="RK25" s="873"/>
      <c r="RL25" s="873"/>
      <c r="RM25" s="873"/>
      <c r="RN25" s="873"/>
      <c r="RO25" s="873"/>
      <c r="RP25" s="546"/>
      <c r="RQ25" s="873"/>
      <c r="RR25" s="873"/>
      <c r="RS25" s="873"/>
      <c r="RT25" s="873"/>
      <c r="RU25" s="873"/>
      <c r="RV25" s="873"/>
      <c r="RW25" s="873"/>
      <c r="RX25" s="873"/>
      <c r="RY25" s="873"/>
      <c r="RZ25" s="546"/>
      <c r="SA25" s="873"/>
      <c r="SB25" s="873"/>
      <c r="SC25" s="873"/>
      <c r="SD25" s="873"/>
      <c r="SE25" s="873"/>
      <c r="SF25" s="873"/>
      <c r="SG25" s="873"/>
      <c r="SH25" s="873"/>
      <c r="SI25" s="873"/>
      <c r="SJ25" s="546"/>
      <c r="SK25" s="873"/>
      <c r="SL25" s="873"/>
      <c r="SM25" s="873"/>
      <c r="SN25" s="873"/>
      <c r="SO25" s="873"/>
      <c r="SP25" s="873"/>
      <c r="SQ25" s="873"/>
      <c r="SR25" s="873"/>
      <c r="SS25" s="873"/>
    </row>
    <row r="26" spans="1:513" x14ac:dyDescent="0.25">
      <c r="A26" s="183">
        <v>13</v>
      </c>
      <c r="B26" s="211" t="s">
        <v>580</v>
      </c>
      <c r="C26" s="353">
        <v>10</v>
      </c>
      <c r="D26" s="364"/>
      <c r="E26" s="364"/>
      <c r="F26" s="364"/>
      <c r="G26" s="364"/>
      <c r="H26" s="364"/>
      <c r="I26" s="364"/>
      <c r="J26" s="364"/>
      <c r="K26" s="364"/>
      <c r="L26" s="365"/>
      <c r="M26" s="638"/>
      <c r="N26" s="364"/>
      <c r="O26" s="364"/>
      <c r="P26" s="364"/>
      <c r="Q26" s="364"/>
      <c r="R26" s="364"/>
      <c r="S26" s="364"/>
      <c r="T26" s="364"/>
      <c r="U26" s="364"/>
      <c r="V26" s="365"/>
      <c r="W26" s="361"/>
      <c r="X26" s="546"/>
      <c r="Y26" s="873"/>
      <c r="Z26" s="873"/>
      <c r="AA26" s="873"/>
      <c r="AB26" s="873"/>
      <c r="AC26" s="873"/>
      <c r="AD26" s="873"/>
      <c r="AE26" s="873"/>
      <c r="AF26" s="873"/>
      <c r="AG26" s="873"/>
      <c r="AH26" s="546"/>
      <c r="AI26" s="873"/>
      <c r="AJ26" s="873"/>
      <c r="AK26" s="873"/>
      <c r="AL26" s="873"/>
      <c r="AM26" s="873"/>
      <c r="AN26" s="873"/>
      <c r="AO26" s="873"/>
      <c r="AP26" s="873"/>
      <c r="AQ26" s="873"/>
      <c r="AR26" s="546"/>
      <c r="AS26" s="873"/>
      <c r="AT26" s="873"/>
      <c r="AU26" s="873"/>
      <c r="AV26" s="873"/>
      <c r="AW26" s="873"/>
      <c r="AX26" s="873"/>
      <c r="AY26" s="873"/>
      <c r="AZ26" s="873"/>
      <c r="BA26" s="873"/>
      <c r="BB26" s="546"/>
      <c r="BC26" s="873"/>
      <c r="BD26" s="873"/>
      <c r="BE26" s="873"/>
      <c r="BF26" s="873"/>
      <c r="BG26" s="873"/>
      <c r="BH26" s="873"/>
      <c r="BI26" s="873"/>
      <c r="BJ26" s="873"/>
      <c r="BK26" s="873"/>
      <c r="BL26" s="546"/>
      <c r="BM26" s="873"/>
      <c r="BN26" s="873"/>
      <c r="BO26" s="873"/>
      <c r="BP26" s="873"/>
      <c r="BQ26" s="873"/>
      <c r="BR26" s="873"/>
      <c r="BS26" s="873"/>
      <c r="BT26" s="873"/>
      <c r="BU26" s="873"/>
      <c r="BV26" s="546"/>
      <c r="BW26" s="873"/>
      <c r="BX26" s="873"/>
      <c r="BY26" s="873"/>
      <c r="BZ26" s="873"/>
      <c r="CA26" s="873"/>
      <c r="CB26" s="873"/>
      <c r="CC26" s="873"/>
      <c r="CD26" s="873"/>
      <c r="CE26" s="873"/>
      <c r="CF26" s="546"/>
      <c r="CG26" s="873"/>
      <c r="CH26" s="873"/>
      <c r="CI26" s="873"/>
      <c r="CJ26" s="873"/>
      <c r="CK26" s="873"/>
      <c r="CL26" s="873"/>
      <c r="CM26" s="873"/>
      <c r="CN26" s="873"/>
      <c r="CO26" s="873"/>
      <c r="CP26" s="546"/>
      <c r="CQ26" s="873"/>
      <c r="CR26" s="873"/>
      <c r="CS26" s="873"/>
      <c r="CT26" s="873"/>
      <c r="CU26" s="873"/>
      <c r="CV26" s="873"/>
      <c r="CW26" s="873"/>
      <c r="CX26" s="873"/>
      <c r="CY26" s="873"/>
      <c r="CZ26" s="546"/>
      <c r="DA26" s="873"/>
      <c r="DB26" s="873"/>
      <c r="DC26" s="873"/>
      <c r="DD26" s="873"/>
      <c r="DE26" s="873"/>
      <c r="DF26" s="873"/>
      <c r="DG26" s="873"/>
      <c r="DH26" s="873"/>
      <c r="DI26" s="873"/>
      <c r="DJ26" s="546"/>
      <c r="DK26" s="873"/>
      <c r="DL26" s="873"/>
      <c r="DM26" s="873"/>
      <c r="DN26" s="873"/>
      <c r="DO26" s="873"/>
      <c r="DP26" s="873"/>
      <c r="DQ26" s="873"/>
      <c r="DR26" s="873"/>
      <c r="DS26" s="873"/>
      <c r="DT26" s="546"/>
      <c r="DU26" s="873"/>
      <c r="DV26" s="873"/>
      <c r="DW26" s="873"/>
      <c r="DX26" s="873"/>
      <c r="DY26" s="873"/>
      <c r="DZ26" s="873"/>
      <c r="EA26" s="873"/>
      <c r="EB26" s="873"/>
      <c r="EC26" s="873"/>
      <c r="ED26" s="546"/>
      <c r="EE26" s="873"/>
      <c r="EF26" s="873"/>
      <c r="EG26" s="873"/>
      <c r="EH26" s="873"/>
      <c r="EI26" s="873"/>
      <c r="EJ26" s="873"/>
      <c r="EK26" s="873"/>
      <c r="EL26" s="873"/>
      <c r="EM26" s="873"/>
      <c r="EN26" s="546"/>
      <c r="EO26" s="873"/>
      <c r="EP26" s="873"/>
      <c r="EQ26" s="873"/>
      <c r="ER26" s="873"/>
      <c r="ES26" s="873"/>
      <c r="ET26" s="873"/>
      <c r="EU26" s="873"/>
      <c r="EV26" s="873"/>
      <c r="EW26" s="873"/>
      <c r="EX26" s="546"/>
      <c r="EY26" s="873"/>
      <c r="EZ26" s="873"/>
      <c r="FA26" s="873"/>
      <c r="FB26" s="873"/>
      <c r="FC26" s="873"/>
      <c r="FD26" s="873"/>
      <c r="FE26" s="873"/>
      <c r="FF26" s="873"/>
      <c r="FG26" s="873"/>
      <c r="FH26" s="546"/>
      <c r="FI26" s="873"/>
      <c r="FJ26" s="873"/>
      <c r="FK26" s="873"/>
      <c r="FL26" s="873"/>
      <c r="FM26" s="873"/>
      <c r="FN26" s="873"/>
      <c r="FO26" s="873"/>
      <c r="FP26" s="873"/>
      <c r="FQ26" s="873"/>
      <c r="FR26" s="546"/>
      <c r="FS26" s="873"/>
      <c r="FT26" s="873"/>
      <c r="FU26" s="873"/>
      <c r="FV26" s="873"/>
      <c r="FW26" s="873"/>
      <c r="FX26" s="873"/>
      <c r="FY26" s="873"/>
      <c r="FZ26" s="873"/>
      <c r="GA26" s="873"/>
      <c r="GB26" s="546"/>
      <c r="GC26" s="873"/>
      <c r="GD26" s="873"/>
      <c r="GE26" s="873"/>
      <c r="GF26" s="873"/>
      <c r="GG26" s="873"/>
      <c r="GH26" s="873"/>
      <c r="GI26" s="873"/>
      <c r="GJ26" s="873"/>
      <c r="GK26" s="873"/>
      <c r="GL26" s="546"/>
      <c r="GM26" s="873"/>
      <c r="GN26" s="873"/>
      <c r="GO26" s="873"/>
      <c r="GP26" s="873"/>
      <c r="GQ26" s="873"/>
      <c r="GR26" s="873"/>
      <c r="GS26" s="873"/>
      <c r="GT26" s="873"/>
      <c r="GU26" s="873"/>
      <c r="GV26" s="546"/>
      <c r="GW26" s="873"/>
      <c r="GX26" s="873"/>
      <c r="GY26" s="873"/>
      <c r="GZ26" s="873"/>
      <c r="HA26" s="873"/>
      <c r="HB26" s="873"/>
      <c r="HC26" s="873"/>
      <c r="HD26" s="873"/>
      <c r="HE26" s="873"/>
      <c r="HF26" s="546"/>
      <c r="HG26" s="873"/>
      <c r="HH26" s="873"/>
      <c r="HI26" s="873"/>
      <c r="HJ26" s="873"/>
      <c r="HK26" s="873"/>
      <c r="HL26" s="873"/>
      <c r="HM26" s="873"/>
      <c r="HN26" s="873"/>
      <c r="HO26" s="873"/>
      <c r="HP26" s="546"/>
      <c r="HQ26" s="873"/>
      <c r="HR26" s="873"/>
      <c r="HS26" s="873"/>
      <c r="HT26" s="873"/>
      <c r="HU26" s="873"/>
      <c r="HV26" s="873"/>
      <c r="HW26" s="873"/>
      <c r="HX26" s="873"/>
      <c r="HY26" s="873"/>
      <c r="HZ26" s="546"/>
      <c r="IA26" s="873"/>
      <c r="IB26" s="873"/>
      <c r="IC26" s="873"/>
      <c r="ID26" s="873"/>
      <c r="IE26" s="873"/>
      <c r="IF26" s="873"/>
      <c r="IG26" s="873"/>
      <c r="IH26" s="873"/>
      <c r="II26" s="873"/>
      <c r="IJ26" s="546"/>
      <c r="IK26" s="873"/>
      <c r="IL26" s="873"/>
      <c r="IM26" s="873"/>
      <c r="IN26" s="873"/>
      <c r="IO26" s="873"/>
      <c r="IP26" s="873"/>
      <c r="IQ26" s="873"/>
      <c r="IR26" s="873"/>
      <c r="IS26" s="873"/>
      <c r="IT26" s="546"/>
      <c r="IU26" s="873"/>
      <c r="IV26" s="873"/>
      <c r="IW26" s="873"/>
      <c r="IX26" s="873"/>
      <c r="IY26" s="873"/>
      <c r="IZ26" s="873"/>
      <c r="JA26" s="873"/>
      <c r="JB26" s="873"/>
      <c r="JC26" s="873"/>
      <c r="JD26" s="546"/>
      <c r="JE26" s="873"/>
      <c r="JF26" s="873"/>
      <c r="JG26" s="873"/>
      <c r="JH26" s="873"/>
      <c r="JI26" s="873"/>
      <c r="JJ26" s="873"/>
      <c r="JK26" s="873"/>
      <c r="JL26" s="873"/>
      <c r="JM26" s="873"/>
      <c r="JN26" s="546"/>
      <c r="JO26" s="873"/>
      <c r="JP26" s="873"/>
      <c r="JQ26" s="873"/>
      <c r="JR26" s="873"/>
      <c r="JS26" s="873"/>
      <c r="JT26" s="873"/>
      <c r="JU26" s="873"/>
      <c r="JV26" s="873"/>
      <c r="JW26" s="873"/>
      <c r="JX26" s="546"/>
      <c r="JY26" s="873"/>
      <c r="JZ26" s="873"/>
      <c r="KA26" s="873"/>
      <c r="KB26" s="873"/>
      <c r="KC26" s="873"/>
      <c r="KD26" s="873"/>
      <c r="KE26" s="873"/>
      <c r="KF26" s="873"/>
      <c r="KG26" s="873"/>
      <c r="KH26" s="546"/>
      <c r="KI26" s="873"/>
      <c r="KJ26" s="873"/>
      <c r="KK26" s="873"/>
      <c r="KL26" s="873"/>
      <c r="KM26" s="873"/>
      <c r="KN26" s="873"/>
      <c r="KO26" s="873"/>
      <c r="KP26" s="873"/>
      <c r="KQ26" s="873"/>
      <c r="KR26" s="546"/>
      <c r="KS26" s="873"/>
      <c r="KT26" s="873"/>
      <c r="KU26" s="873"/>
      <c r="KV26" s="873"/>
      <c r="KW26" s="873"/>
      <c r="KX26" s="873"/>
      <c r="KY26" s="873"/>
      <c r="KZ26" s="873"/>
      <c r="LA26" s="873"/>
      <c r="LB26" s="546"/>
      <c r="LC26" s="873"/>
      <c r="LD26" s="873"/>
      <c r="LE26" s="873"/>
      <c r="LF26" s="873"/>
      <c r="LG26" s="873"/>
      <c r="LH26" s="873"/>
      <c r="LI26" s="873"/>
      <c r="LJ26" s="873"/>
      <c r="LK26" s="873"/>
      <c r="LL26" s="546"/>
      <c r="LM26" s="873"/>
      <c r="LN26" s="873"/>
      <c r="LO26" s="873"/>
      <c r="LP26" s="873"/>
      <c r="LQ26" s="873"/>
      <c r="LR26" s="873"/>
      <c r="LS26" s="873"/>
      <c r="LT26" s="873"/>
      <c r="LU26" s="873"/>
      <c r="LV26" s="546"/>
      <c r="LW26" s="873"/>
      <c r="LX26" s="873"/>
      <c r="LY26" s="873"/>
      <c r="LZ26" s="873"/>
      <c r="MA26" s="873"/>
      <c r="MB26" s="873"/>
      <c r="MC26" s="873"/>
      <c r="MD26" s="873"/>
      <c r="ME26" s="873"/>
      <c r="MF26" s="546"/>
      <c r="MG26" s="873"/>
      <c r="MH26" s="873"/>
      <c r="MI26" s="873"/>
      <c r="MJ26" s="873"/>
      <c r="MK26" s="873"/>
      <c r="ML26" s="873"/>
      <c r="MM26" s="873"/>
      <c r="MN26" s="873"/>
      <c r="MO26" s="873"/>
      <c r="MP26" s="546"/>
      <c r="MQ26" s="873"/>
      <c r="MR26" s="873"/>
      <c r="MS26" s="873"/>
      <c r="MT26" s="873"/>
      <c r="MU26" s="873"/>
      <c r="MV26" s="873"/>
      <c r="MW26" s="873"/>
      <c r="MX26" s="873"/>
      <c r="MY26" s="873"/>
      <c r="MZ26" s="546"/>
      <c r="NA26" s="873"/>
      <c r="NB26" s="873"/>
      <c r="NC26" s="873"/>
      <c r="ND26" s="873"/>
      <c r="NE26" s="873"/>
      <c r="NF26" s="873"/>
      <c r="NG26" s="873"/>
      <c r="NH26" s="873"/>
      <c r="NI26" s="873"/>
      <c r="NJ26" s="546"/>
      <c r="NK26" s="873"/>
      <c r="NL26" s="873"/>
      <c r="NM26" s="873"/>
      <c r="NN26" s="873"/>
      <c r="NO26" s="873"/>
      <c r="NP26" s="873"/>
      <c r="NQ26" s="873"/>
      <c r="NR26" s="873"/>
      <c r="NS26" s="873"/>
      <c r="NT26" s="546"/>
      <c r="NU26" s="873"/>
      <c r="NV26" s="873"/>
      <c r="NW26" s="873"/>
      <c r="NX26" s="873"/>
      <c r="NY26" s="873"/>
      <c r="NZ26" s="873"/>
      <c r="OA26" s="873"/>
      <c r="OB26" s="873"/>
      <c r="OC26" s="873"/>
      <c r="OD26" s="546"/>
      <c r="OE26" s="873"/>
      <c r="OF26" s="873"/>
      <c r="OG26" s="873"/>
      <c r="OH26" s="873"/>
      <c r="OI26" s="873"/>
      <c r="OJ26" s="873"/>
      <c r="OK26" s="873"/>
      <c r="OL26" s="873"/>
      <c r="OM26" s="873"/>
      <c r="ON26" s="546"/>
      <c r="OO26" s="873"/>
      <c r="OP26" s="873"/>
      <c r="OQ26" s="873"/>
      <c r="OR26" s="873"/>
      <c r="OS26" s="873"/>
      <c r="OT26" s="873"/>
      <c r="OU26" s="873"/>
      <c r="OV26" s="873"/>
      <c r="OW26" s="873"/>
      <c r="OX26" s="546"/>
      <c r="OY26" s="873"/>
      <c r="OZ26" s="873"/>
      <c r="PA26" s="873"/>
      <c r="PB26" s="873"/>
      <c r="PC26" s="873"/>
      <c r="PD26" s="873"/>
      <c r="PE26" s="873"/>
      <c r="PF26" s="873"/>
      <c r="PG26" s="873"/>
      <c r="PH26" s="546"/>
      <c r="PI26" s="873"/>
      <c r="PJ26" s="873"/>
      <c r="PK26" s="873"/>
      <c r="PL26" s="873"/>
      <c r="PM26" s="873"/>
      <c r="PN26" s="873"/>
      <c r="PO26" s="873"/>
      <c r="PP26" s="873"/>
      <c r="PQ26" s="873"/>
      <c r="PR26" s="546"/>
      <c r="PS26" s="873"/>
      <c r="PT26" s="873"/>
      <c r="PU26" s="873"/>
      <c r="PV26" s="873"/>
      <c r="PW26" s="873"/>
      <c r="PX26" s="873"/>
      <c r="PY26" s="873"/>
      <c r="PZ26" s="873"/>
      <c r="QA26" s="873"/>
      <c r="QB26" s="546"/>
      <c r="QC26" s="873"/>
      <c r="QD26" s="873"/>
      <c r="QE26" s="873"/>
      <c r="QF26" s="873"/>
      <c r="QG26" s="873"/>
      <c r="QH26" s="873"/>
      <c r="QI26" s="873"/>
      <c r="QJ26" s="873"/>
      <c r="QK26" s="873"/>
      <c r="QL26" s="546"/>
      <c r="QM26" s="873"/>
      <c r="QN26" s="873"/>
      <c r="QO26" s="873"/>
      <c r="QP26" s="873"/>
      <c r="QQ26" s="873"/>
      <c r="QR26" s="873"/>
      <c r="QS26" s="873"/>
      <c r="QT26" s="873"/>
      <c r="QU26" s="873"/>
      <c r="QV26" s="546"/>
      <c r="QW26" s="873"/>
      <c r="QX26" s="873"/>
      <c r="QY26" s="873"/>
      <c r="QZ26" s="873"/>
      <c r="RA26" s="873"/>
      <c r="RB26" s="873"/>
      <c r="RC26" s="873"/>
      <c r="RD26" s="873"/>
      <c r="RE26" s="873"/>
      <c r="RF26" s="546"/>
      <c r="RG26" s="873"/>
      <c r="RH26" s="873"/>
      <c r="RI26" s="873"/>
      <c r="RJ26" s="873"/>
      <c r="RK26" s="873"/>
      <c r="RL26" s="873"/>
      <c r="RM26" s="873"/>
      <c r="RN26" s="873"/>
      <c r="RO26" s="873"/>
      <c r="RP26" s="546"/>
      <c r="RQ26" s="873"/>
      <c r="RR26" s="873"/>
      <c r="RS26" s="873"/>
      <c r="RT26" s="873"/>
      <c r="RU26" s="873"/>
      <c r="RV26" s="873"/>
      <c r="RW26" s="873"/>
      <c r="RX26" s="873"/>
      <c r="RY26" s="873"/>
      <c r="RZ26" s="546"/>
      <c r="SA26" s="873"/>
      <c r="SB26" s="873"/>
      <c r="SC26" s="873"/>
      <c r="SD26" s="873"/>
      <c r="SE26" s="873"/>
      <c r="SF26" s="873"/>
      <c r="SG26" s="873"/>
      <c r="SH26" s="873"/>
      <c r="SI26" s="873"/>
      <c r="SJ26" s="546"/>
      <c r="SK26" s="873"/>
      <c r="SL26" s="873"/>
      <c r="SM26" s="873"/>
      <c r="SN26" s="873"/>
      <c r="SO26" s="873"/>
      <c r="SP26" s="873"/>
      <c r="SQ26" s="873"/>
      <c r="SR26" s="873"/>
      <c r="SS26" s="873"/>
    </row>
    <row r="27" spans="1:513" s="369" customFormat="1" x14ac:dyDescent="0.25">
      <c r="A27" s="839" t="s">
        <v>577</v>
      </c>
      <c r="B27" s="840"/>
      <c r="C27" s="366"/>
      <c r="D27" s="370"/>
      <c r="E27" s="371"/>
      <c r="F27" s="372"/>
      <c r="G27" s="372"/>
      <c r="H27" s="372"/>
      <c r="I27" s="372"/>
      <c r="J27" s="372"/>
      <c r="K27" s="372"/>
      <c r="L27" s="373"/>
      <c r="M27" s="366"/>
      <c r="N27" s="370"/>
      <c r="O27" s="371"/>
      <c r="P27" s="372"/>
      <c r="Q27" s="372"/>
      <c r="R27" s="372"/>
      <c r="S27" s="372"/>
      <c r="T27" s="372"/>
      <c r="U27" s="372"/>
      <c r="V27" s="373"/>
      <c r="W27" s="367"/>
      <c r="X27" s="368"/>
      <c r="Y27" s="374"/>
      <c r="Z27" s="374"/>
      <c r="AA27" s="374"/>
      <c r="AB27" s="374"/>
      <c r="AC27" s="374"/>
      <c r="AD27" s="374"/>
      <c r="AE27" s="374"/>
      <c r="AF27" s="374"/>
      <c r="AG27" s="374"/>
      <c r="AH27" s="368"/>
      <c r="AI27" s="374"/>
      <c r="AJ27" s="374"/>
      <c r="AK27" s="374"/>
      <c r="AL27" s="374"/>
      <c r="AM27" s="374"/>
      <c r="AN27" s="374"/>
      <c r="AO27" s="374"/>
      <c r="AP27" s="374"/>
      <c r="AQ27" s="374"/>
      <c r="AR27" s="368"/>
      <c r="AS27" s="374"/>
      <c r="AT27" s="374"/>
      <c r="AU27" s="374"/>
      <c r="AV27" s="374"/>
      <c r="AW27" s="374"/>
      <c r="AX27" s="374"/>
      <c r="AY27" s="374"/>
      <c r="AZ27" s="374"/>
      <c r="BA27" s="374"/>
      <c r="BB27" s="368"/>
      <c r="BC27" s="374"/>
      <c r="BD27" s="374"/>
      <c r="BE27" s="374"/>
      <c r="BF27" s="374"/>
      <c r="BG27" s="374"/>
      <c r="BH27" s="374"/>
      <c r="BI27" s="374"/>
      <c r="BJ27" s="374"/>
      <c r="BK27" s="374"/>
      <c r="BL27" s="368"/>
      <c r="BM27" s="374"/>
      <c r="BN27" s="374"/>
      <c r="BO27" s="374"/>
      <c r="BP27" s="374"/>
      <c r="BQ27" s="374"/>
      <c r="BR27" s="374"/>
      <c r="BS27" s="374"/>
      <c r="BT27" s="374"/>
      <c r="BU27" s="374"/>
      <c r="BV27" s="368"/>
      <c r="BW27" s="374"/>
      <c r="BX27" s="374"/>
      <c r="BY27" s="374"/>
      <c r="BZ27" s="374"/>
      <c r="CA27" s="374"/>
      <c r="CB27" s="374"/>
      <c r="CC27" s="374"/>
      <c r="CD27" s="374"/>
      <c r="CE27" s="374"/>
      <c r="CF27" s="368"/>
      <c r="CG27" s="374"/>
      <c r="CH27" s="374"/>
      <c r="CI27" s="374"/>
      <c r="CJ27" s="374"/>
      <c r="CK27" s="374"/>
      <c r="CL27" s="374"/>
      <c r="CM27" s="374"/>
      <c r="CN27" s="374"/>
      <c r="CO27" s="374"/>
      <c r="CP27" s="368"/>
      <c r="CQ27" s="374"/>
      <c r="CR27" s="374"/>
      <c r="CS27" s="374"/>
      <c r="CT27" s="374"/>
      <c r="CU27" s="374"/>
      <c r="CV27" s="374"/>
      <c r="CW27" s="374"/>
      <c r="CX27" s="374"/>
      <c r="CY27" s="374"/>
      <c r="CZ27" s="368"/>
      <c r="DA27" s="374"/>
      <c r="DB27" s="374"/>
      <c r="DC27" s="374"/>
      <c r="DD27" s="374"/>
      <c r="DE27" s="374"/>
      <c r="DF27" s="374"/>
      <c r="DG27" s="374"/>
      <c r="DH27" s="374"/>
      <c r="DI27" s="374"/>
      <c r="DJ27" s="368"/>
      <c r="DK27" s="374"/>
      <c r="DL27" s="374"/>
      <c r="DM27" s="374"/>
      <c r="DN27" s="374"/>
      <c r="DO27" s="374"/>
      <c r="DP27" s="374"/>
      <c r="DQ27" s="374"/>
      <c r="DR27" s="374"/>
      <c r="DS27" s="374"/>
      <c r="DT27" s="368"/>
      <c r="DU27" s="374"/>
      <c r="DV27" s="374"/>
      <c r="DW27" s="374"/>
      <c r="DX27" s="374"/>
      <c r="DY27" s="374"/>
      <c r="DZ27" s="374"/>
      <c r="EA27" s="374"/>
      <c r="EB27" s="374"/>
      <c r="EC27" s="374"/>
      <c r="ED27" s="368"/>
      <c r="EE27" s="374"/>
      <c r="EF27" s="374"/>
      <c r="EG27" s="374"/>
      <c r="EH27" s="374"/>
      <c r="EI27" s="374"/>
      <c r="EJ27" s="374"/>
      <c r="EK27" s="374"/>
      <c r="EL27" s="374"/>
      <c r="EM27" s="374"/>
      <c r="EN27" s="368"/>
      <c r="EO27" s="374"/>
      <c r="EP27" s="374"/>
      <c r="EQ27" s="374"/>
      <c r="ER27" s="374"/>
      <c r="ES27" s="374"/>
      <c r="ET27" s="374"/>
      <c r="EU27" s="374"/>
      <c r="EV27" s="374"/>
      <c r="EW27" s="374"/>
      <c r="EX27" s="368"/>
      <c r="EY27" s="374"/>
      <c r="EZ27" s="374"/>
      <c r="FA27" s="374"/>
      <c r="FB27" s="374"/>
      <c r="FC27" s="374"/>
      <c r="FD27" s="374"/>
      <c r="FE27" s="374"/>
      <c r="FF27" s="374"/>
      <c r="FG27" s="374"/>
      <c r="FH27" s="368"/>
      <c r="FI27" s="374"/>
      <c r="FJ27" s="374"/>
      <c r="FK27" s="374"/>
      <c r="FL27" s="374"/>
      <c r="FM27" s="374"/>
      <c r="FN27" s="374"/>
      <c r="FO27" s="374"/>
      <c r="FP27" s="374"/>
      <c r="FQ27" s="374"/>
      <c r="FR27" s="368"/>
      <c r="FS27" s="374"/>
      <c r="FT27" s="374"/>
      <c r="FU27" s="374"/>
      <c r="FV27" s="374"/>
      <c r="FW27" s="374"/>
      <c r="FX27" s="374"/>
      <c r="FY27" s="374"/>
      <c r="FZ27" s="374"/>
      <c r="GA27" s="374"/>
      <c r="GB27" s="368"/>
      <c r="GC27" s="374"/>
      <c r="GD27" s="374"/>
      <c r="GE27" s="374"/>
      <c r="GF27" s="374"/>
      <c r="GG27" s="374"/>
      <c r="GH27" s="374"/>
      <c r="GI27" s="374"/>
      <c r="GJ27" s="374"/>
      <c r="GK27" s="374"/>
      <c r="GL27" s="368"/>
      <c r="GM27" s="374"/>
      <c r="GN27" s="374"/>
      <c r="GO27" s="374"/>
      <c r="GP27" s="374"/>
      <c r="GQ27" s="374"/>
      <c r="GR27" s="374"/>
      <c r="GS27" s="374"/>
      <c r="GT27" s="374"/>
      <c r="GU27" s="374"/>
      <c r="GV27" s="368"/>
      <c r="GW27" s="374"/>
      <c r="GX27" s="374"/>
      <c r="GY27" s="374"/>
      <c r="GZ27" s="374"/>
      <c r="HA27" s="374"/>
      <c r="HB27" s="374"/>
      <c r="HC27" s="374"/>
      <c r="HD27" s="374"/>
      <c r="HE27" s="374"/>
      <c r="HF27" s="368"/>
      <c r="HG27" s="374"/>
      <c r="HH27" s="374"/>
      <c r="HI27" s="374"/>
      <c r="HJ27" s="374"/>
      <c r="HK27" s="374"/>
      <c r="HL27" s="374"/>
      <c r="HM27" s="374"/>
      <c r="HN27" s="374"/>
      <c r="HO27" s="374"/>
      <c r="HP27" s="368"/>
      <c r="HQ27" s="374"/>
      <c r="HR27" s="374"/>
      <c r="HS27" s="374"/>
      <c r="HT27" s="374"/>
      <c r="HU27" s="374"/>
      <c r="HV27" s="374"/>
      <c r="HW27" s="374"/>
      <c r="HX27" s="374"/>
      <c r="HY27" s="374"/>
      <c r="HZ27" s="368"/>
      <c r="IA27" s="374"/>
      <c r="IB27" s="374"/>
      <c r="IC27" s="374"/>
      <c r="ID27" s="374"/>
      <c r="IE27" s="374"/>
      <c r="IF27" s="374"/>
      <c r="IG27" s="374"/>
      <c r="IH27" s="374"/>
      <c r="II27" s="374"/>
      <c r="IJ27" s="368"/>
      <c r="IK27" s="374"/>
      <c r="IL27" s="374"/>
      <c r="IM27" s="374"/>
      <c r="IN27" s="374"/>
      <c r="IO27" s="374"/>
      <c r="IP27" s="374"/>
      <c r="IQ27" s="374"/>
      <c r="IR27" s="374"/>
      <c r="IS27" s="374"/>
      <c r="IT27" s="368"/>
      <c r="IU27" s="374"/>
      <c r="IV27" s="374"/>
      <c r="IW27" s="374"/>
      <c r="IX27" s="374"/>
      <c r="IY27" s="374"/>
      <c r="IZ27" s="374"/>
      <c r="JA27" s="374"/>
      <c r="JB27" s="374"/>
      <c r="JC27" s="374"/>
      <c r="JD27" s="368"/>
      <c r="JE27" s="374"/>
      <c r="JF27" s="374"/>
      <c r="JG27" s="374"/>
      <c r="JH27" s="374"/>
      <c r="JI27" s="374"/>
      <c r="JJ27" s="374"/>
      <c r="JK27" s="374"/>
      <c r="JL27" s="374"/>
      <c r="JM27" s="374"/>
      <c r="JN27" s="368"/>
      <c r="JO27" s="374"/>
      <c r="JP27" s="374"/>
      <c r="JQ27" s="374"/>
      <c r="JR27" s="374"/>
      <c r="JS27" s="374"/>
      <c r="JT27" s="374"/>
      <c r="JU27" s="374"/>
      <c r="JV27" s="374"/>
      <c r="JW27" s="374"/>
      <c r="JX27" s="368"/>
      <c r="JY27" s="374"/>
      <c r="JZ27" s="374"/>
      <c r="KA27" s="374"/>
      <c r="KB27" s="374"/>
      <c r="KC27" s="374"/>
      <c r="KD27" s="374"/>
      <c r="KE27" s="374"/>
      <c r="KF27" s="374"/>
      <c r="KG27" s="374"/>
      <c r="KH27" s="368"/>
      <c r="KI27" s="374"/>
      <c r="KJ27" s="374"/>
      <c r="KK27" s="374"/>
      <c r="KL27" s="374"/>
      <c r="KM27" s="374"/>
      <c r="KN27" s="374"/>
      <c r="KO27" s="374"/>
      <c r="KP27" s="374"/>
      <c r="KQ27" s="374"/>
      <c r="KR27" s="368"/>
      <c r="KS27" s="374"/>
      <c r="KT27" s="374"/>
      <c r="KU27" s="374"/>
      <c r="KV27" s="374"/>
      <c r="KW27" s="374"/>
      <c r="KX27" s="374"/>
      <c r="KY27" s="374"/>
      <c r="KZ27" s="374"/>
      <c r="LA27" s="374"/>
      <c r="LB27" s="368"/>
      <c r="LC27" s="374"/>
      <c r="LD27" s="374"/>
      <c r="LE27" s="374"/>
      <c r="LF27" s="374"/>
      <c r="LG27" s="374"/>
      <c r="LH27" s="374"/>
      <c r="LI27" s="374"/>
      <c r="LJ27" s="374"/>
      <c r="LK27" s="374"/>
      <c r="LL27" s="368"/>
      <c r="LM27" s="374"/>
      <c r="LN27" s="374"/>
      <c r="LO27" s="374"/>
      <c r="LP27" s="374"/>
      <c r="LQ27" s="374"/>
      <c r="LR27" s="374"/>
      <c r="LS27" s="374"/>
      <c r="LT27" s="374"/>
      <c r="LU27" s="374"/>
      <c r="LV27" s="368"/>
      <c r="LW27" s="374"/>
      <c r="LX27" s="374"/>
      <c r="LY27" s="374"/>
      <c r="LZ27" s="374"/>
      <c r="MA27" s="374"/>
      <c r="MB27" s="374"/>
      <c r="MC27" s="374"/>
      <c r="MD27" s="374"/>
      <c r="ME27" s="374"/>
      <c r="MF27" s="368"/>
      <c r="MG27" s="374"/>
      <c r="MH27" s="374"/>
      <c r="MI27" s="374"/>
      <c r="MJ27" s="374"/>
      <c r="MK27" s="374"/>
      <c r="ML27" s="374"/>
      <c r="MM27" s="374"/>
      <c r="MN27" s="374"/>
      <c r="MO27" s="374"/>
      <c r="MP27" s="368"/>
      <c r="MQ27" s="374"/>
      <c r="MR27" s="374"/>
      <c r="MS27" s="374"/>
      <c r="MT27" s="374"/>
      <c r="MU27" s="374"/>
      <c r="MV27" s="374"/>
      <c r="MW27" s="374"/>
      <c r="MX27" s="374"/>
      <c r="MY27" s="374"/>
      <c r="MZ27" s="368"/>
      <c r="NA27" s="374"/>
      <c r="NB27" s="374"/>
      <c r="NC27" s="374"/>
      <c r="ND27" s="374"/>
      <c r="NE27" s="374"/>
      <c r="NF27" s="374"/>
      <c r="NG27" s="374"/>
      <c r="NH27" s="374"/>
      <c r="NI27" s="374"/>
      <c r="NJ27" s="368"/>
      <c r="NK27" s="374"/>
      <c r="NL27" s="374"/>
      <c r="NM27" s="374"/>
      <c r="NN27" s="374"/>
      <c r="NO27" s="374"/>
      <c r="NP27" s="374"/>
      <c r="NQ27" s="374"/>
      <c r="NR27" s="374"/>
      <c r="NS27" s="374"/>
      <c r="NT27" s="368"/>
      <c r="NU27" s="374"/>
      <c r="NV27" s="374"/>
      <c r="NW27" s="374"/>
      <c r="NX27" s="374"/>
      <c r="NY27" s="374"/>
      <c r="NZ27" s="374"/>
      <c r="OA27" s="374"/>
      <c r="OB27" s="374"/>
      <c r="OC27" s="374"/>
      <c r="OD27" s="368"/>
      <c r="OE27" s="374"/>
      <c r="OF27" s="374"/>
      <c r="OG27" s="374"/>
      <c r="OH27" s="374"/>
      <c r="OI27" s="374"/>
      <c r="OJ27" s="374"/>
      <c r="OK27" s="374"/>
      <c r="OL27" s="374"/>
      <c r="OM27" s="374"/>
      <c r="ON27" s="368"/>
      <c r="OO27" s="374"/>
      <c r="OP27" s="374"/>
      <c r="OQ27" s="374"/>
      <c r="OR27" s="374"/>
      <c r="OS27" s="374"/>
      <c r="OT27" s="374"/>
      <c r="OU27" s="374"/>
      <c r="OV27" s="374"/>
      <c r="OW27" s="374"/>
      <c r="OX27" s="368"/>
      <c r="OY27" s="374"/>
      <c r="OZ27" s="374"/>
      <c r="PA27" s="374"/>
      <c r="PB27" s="374"/>
      <c r="PC27" s="374"/>
      <c r="PD27" s="374"/>
      <c r="PE27" s="374"/>
      <c r="PF27" s="374"/>
      <c r="PG27" s="374"/>
      <c r="PH27" s="368"/>
      <c r="PI27" s="374"/>
      <c r="PJ27" s="374"/>
      <c r="PK27" s="374"/>
      <c r="PL27" s="374"/>
      <c r="PM27" s="374"/>
      <c r="PN27" s="374"/>
      <c r="PO27" s="374"/>
      <c r="PP27" s="374"/>
      <c r="PQ27" s="374"/>
      <c r="PR27" s="368"/>
      <c r="PS27" s="374"/>
      <c r="PT27" s="374"/>
      <c r="PU27" s="374"/>
      <c r="PV27" s="374"/>
      <c r="PW27" s="374"/>
      <c r="PX27" s="374"/>
      <c r="PY27" s="374"/>
      <c r="PZ27" s="374"/>
      <c r="QA27" s="374"/>
      <c r="QB27" s="368"/>
      <c r="QC27" s="374"/>
      <c r="QD27" s="374"/>
      <c r="QE27" s="374"/>
      <c r="QF27" s="374"/>
      <c r="QG27" s="374"/>
      <c r="QH27" s="374"/>
      <c r="QI27" s="374"/>
      <c r="QJ27" s="374"/>
      <c r="QK27" s="374"/>
      <c r="QL27" s="368"/>
      <c r="QM27" s="374"/>
      <c r="QN27" s="374"/>
      <c r="QO27" s="374"/>
      <c r="QP27" s="374"/>
      <c r="QQ27" s="374"/>
      <c r="QR27" s="374"/>
      <c r="QS27" s="374"/>
      <c r="QT27" s="374"/>
      <c r="QU27" s="374"/>
      <c r="QV27" s="368"/>
      <c r="QW27" s="374"/>
      <c r="QX27" s="374"/>
      <c r="QY27" s="374"/>
      <c r="QZ27" s="374"/>
      <c r="RA27" s="374"/>
      <c r="RB27" s="374"/>
      <c r="RC27" s="374"/>
      <c r="RD27" s="374"/>
      <c r="RE27" s="374"/>
      <c r="RF27" s="368"/>
      <c r="RG27" s="374"/>
      <c r="RH27" s="374"/>
      <c r="RI27" s="374"/>
      <c r="RJ27" s="374"/>
      <c r="RK27" s="374"/>
      <c r="RL27" s="374"/>
      <c r="RM27" s="374"/>
      <c r="RN27" s="374"/>
      <c r="RO27" s="374"/>
      <c r="RP27" s="368"/>
      <c r="RQ27" s="374"/>
      <c r="RR27" s="374"/>
      <c r="RS27" s="374"/>
      <c r="RT27" s="374"/>
      <c r="RU27" s="374"/>
      <c r="RV27" s="374"/>
      <c r="RW27" s="374"/>
      <c r="RX27" s="374"/>
      <c r="RY27" s="374"/>
      <c r="RZ27" s="368"/>
      <c r="SA27" s="374"/>
      <c r="SB27" s="374"/>
      <c r="SC27" s="374"/>
      <c r="SD27" s="374"/>
      <c r="SE27" s="374"/>
      <c r="SF27" s="374"/>
      <c r="SG27" s="374"/>
      <c r="SH27" s="374"/>
      <c r="SI27" s="374"/>
      <c r="SJ27" s="368"/>
      <c r="SK27" s="374"/>
      <c r="SL27" s="374"/>
      <c r="SM27" s="374"/>
      <c r="SN27" s="374"/>
      <c r="SO27" s="374"/>
      <c r="SP27" s="374"/>
      <c r="SQ27" s="374"/>
      <c r="SR27" s="374"/>
      <c r="SS27" s="374"/>
    </row>
    <row r="28" spans="1:513" ht="13.5" customHeight="1" x14ac:dyDescent="0.25">
      <c r="A28" s="140">
        <v>14</v>
      </c>
      <c r="B28" s="162" t="s">
        <v>124</v>
      </c>
      <c r="C28" s="295" t="s">
        <v>131</v>
      </c>
      <c r="D28" s="67"/>
      <c r="E28" s="208"/>
      <c r="F28" s="209"/>
      <c r="G28" s="209"/>
      <c r="H28" s="209"/>
      <c r="I28" s="209"/>
      <c r="J28" s="209"/>
      <c r="K28" s="209"/>
      <c r="L28" s="192"/>
      <c r="M28" s="548"/>
      <c r="N28" s="67"/>
      <c r="O28" s="208"/>
      <c r="P28" s="209"/>
      <c r="Q28" s="209"/>
      <c r="R28" s="209"/>
      <c r="S28" s="209"/>
      <c r="T28" s="209"/>
      <c r="U28" s="209"/>
      <c r="V28" s="192"/>
      <c r="W28" s="239"/>
      <c r="X28" s="541"/>
      <c r="Y28" s="875"/>
      <c r="Z28" s="875"/>
      <c r="AA28" s="875"/>
      <c r="AB28" s="875"/>
      <c r="AC28" s="875"/>
      <c r="AD28" s="875"/>
      <c r="AE28" s="875"/>
      <c r="AF28" s="875"/>
      <c r="AG28" s="875"/>
      <c r="AH28" s="541"/>
      <c r="AI28" s="875"/>
      <c r="AJ28" s="875"/>
      <c r="AK28" s="875"/>
      <c r="AL28" s="875"/>
      <c r="AM28" s="875"/>
      <c r="AN28" s="875"/>
      <c r="AO28" s="875"/>
      <c r="AP28" s="875"/>
      <c r="AQ28" s="875"/>
      <c r="AR28" s="541"/>
      <c r="AS28" s="875"/>
      <c r="AT28" s="875"/>
      <c r="AU28" s="875"/>
      <c r="AV28" s="875"/>
      <c r="AW28" s="875"/>
      <c r="AX28" s="875"/>
      <c r="AY28" s="875"/>
      <c r="AZ28" s="875"/>
      <c r="BA28" s="875"/>
      <c r="BB28" s="541"/>
      <c r="BC28" s="875"/>
      <c r="BD28" s="875"/>
      <c r="BE28" s="875"/>
      <c r="BF28" s="875"/>
      <c r="BG28" s="875"/>
      <c r="BH28" s="875"/>
      <c r="BI28" s="875"/>
      <c r="BJ28" s="875"/>
      <c r="BK28" s="875"/>
      <c r="BL28" s="541"/>
      <c r="BM28" s="875"/>
      <c r="BN28" s="875"/>
      <c r="BO28" s="875"/>
      <c r="BP28" s="875"/>
      <c r="BQ28" s="875"/>
      <c r="BR28" s="875"/>
      <c r="BS28" s="875"/>
      <c r="BT28" s="875"/>
      <c r="BU28" s="875"/>
      <c r="BV28" s="541"/>
      <c r="BW28" s="875"/>
      <c r="BX28" s="875"/>
      <c r="BY28" s="875"/>
      <c r="BZ28" s="875"/>
      <c r="CA28" s="875"/>
      <c r="CB28" s="875"/>
      <c r="CC28" s="875"/>
      <c r="CD28" s="875"/>
      <c r="CE28" s="875"/>
      <c r="CF28" s="541"/>
      <c r="CG28" s="875"/>
      <c r="CH28" s="875"/>
      <c r="CI28" s="875"/>
      <c r="CJ28" s="875"/>
      <c r="CK28" s="875"/>
      <c r="CL28" s="875"/>
      <c r="CM28" s="875"/>
      <c r="CN28" s="875"/>
      <c r="CO28" s="875"/>
      <c r="CP28" s="541"/>
      <c r="CQ28" s="875"/>
      <c r="CR28" s="875"/>
      <c r="CS28" s="875"/>
      <c r="CT28" s="875"/>
      <c r="CU28" s="875"/>
      <c r="CV28" s="875"/>
      <c r="CW28" s="875"/>
      <c r="CX28" s="875"/>
      <c r="CY28" s="875"/>
      <c r="CZ28" s="541"/>
      <c r="DA28" s="875"/>
      <c r="DB28" s="875"/>
      <c r="DC28" s="875"/>
      <c r="DD28" s="875"/>
      <c r="DE28" s="875"/>
      <c r="DF28" s="875"/>
      <c r="DG28" s="875"/>
      <c r="DH28" s="875"/>
      <c r="DI28" s="875"/>
      <c r="DJ28" s="541"/>
      <c r="DK28" s="875"/>
      <c r="DL28" s="875"/>
      <c r="DM28" s="875"/>
      <c r="DN28" s="875"/>
      <c r="DO28" s="875"/>
      <c r="DP28" s="875"/>
      <c r="DQ28" s="875"/>
      <c r="DR28" s="875"/>
      <c r="DS28" s="875"/>
      <c r="DT28" s="541"/>
      <c r="DU28" s="875"/>
      <c r="DV28" s="875"/>
      <c r="DW28" s="875"/>
      <c r="DX28" s="875"/>
      <c r="DY28" s="875"/>
      <c r="DZ28" s="875"/>
      <c r="EA28" s="875"/>
      <c r="EB28" s="875"/>
      <c r="EC28" s="875"/>
      <c r="ED28" s="541"/>
      <c r="EE28" s="875"/>
      <c r="EF28" s="875"/>
      <c r="EG28" s="875"/>
      <c r="EH28" s="875"/>
      <c r="EI28" s="875"/>
      <c r="EJ28" s="875"/>
      <c r="EK28" s="875"/>
      <c r="EL28" s="875"/>
      <c r="EM28" s="875"/>
      <c r="EN28" s="541"/>
      <c r="EO28" s="875"/>
      <c r="EP28" s="875"/>
      <c r="EQ28" s="875"/>
      <c r="ER28" s="875"/>
      <c r="ES28" s="875"/>
      <c r="ET28" s="875"/>
      <c r="EU28" s="875"/>
      <c r="EV28" s="875"/>
      <c r="EW28" s="875"/>
      <c r="EX28" s="541"/>
      <c r="EY28" s="875"/>
      <c r="EZ28" s="875"/>
      <c r="FA28" s="875"/>
      <c r="FB28" s="875"/>
      <c r="FC28" s="875"/>
      <c r="FD28" s="875"/>
      <c r="FE28" s="875"/>
      <c r="FF28" s="875"/>
      <c r="FG28" s="875"/>
      <c r="FH28" s="541"/>
      <c r="FI28" s="875"/>
      <c r="FJ28" s="875"/>
      <c r="FK28" s="875"/>
      <c r="FL28" s="875"/>
      <c r="FM28" s="875"/>
      <c r="FN28" s="875"/>
      <c r="FO28" s="875"/>
      <c r="FP28" s="875"/>
      <c r="FQ28" s="875"/>
      <c r="FR28" s="541"/>
      <c r="FS28" s="875"/>
      <c r="FT28" s="875"/>
      <c r="FU28" s="875"/>
      <c r="FV28" s="875"/>
      <c r="FW28" s="875"/>
      <c r="FX28" s="875"/>
      <c r="FY28" s="875"/>
      <c r="FZ28" s="875"/>
      <c r="GA28" s="875"/>
      <c r="GB28" s="541"/>
      <c r="GC28" s="875"/>
      <c r="GD28" s="875"/>
      <c r="GE28" s="875"/>
      <c r="GF28" s="875"/>
      <c r="GG28" s="875"/>
      <c r="GH28" s="875"/>
      <c r="GI28" s="875"/>
      <c r="GJ28" s="875"/>
      <c r="GK28" s="875"/>
      <c r="GL28" s="541"/>
      <c r="GM28" s="875"/>
      <c r="GN28" s="875"/>
      <c r="GO28" s="875"/>
      <c r="GP28" s="875"/>
      <c r="GQ28" s="875"/>
      <c r="GR28" s="875"/>
      <c r="GS28" s="875"/>
      <c r="GT28" s="875"/>
      <c r="GU28" s="875"/>
      <c r="GV28" s="541"/>
      <c r="GW28" s="875"/>
      <c r="GX28" s="875"/>
      <c r="GY28" s="875"/>
      <c r="GZ28" s="875"/>
      <c r="HA28" s="875"/>
      <c r="HB28" s="875"/>
      <c r="HC28" s="875"/>
      <c r="HD28" s="875"/>
      <c r="HE28" s="875"/>
      <c r="HF28" s="541"/>
      <c r="HG28" s="875"/>
      <c r="HH28" s="875"/>
      <c r="HI28" s="875"/>
      <c r="HJ28" s="875"/>
      <c r="HK28" s="875"/>
      <c r="HL28" s="875"/>
      <c r="HM28" s="875"/>
      <c r="HN28" s="875"/>
      <c r="HO28" s="875"/>
      <c r="HP28" s="541"/>
      <c r="HQ28" s="875"/>
      <c r="HR28" s="875"/>
      <c r="HS28" s="875"/>
      <c r="HT28" s="875"/>
      <c r="HU28" s="875"/>
      <c r="HV28" s="875"/>
      <c r="HW28" s="875"/>
      <c r="HX28" s="875"/>
      <c r="HY28" s="875"/>
      <c r="HZ28" s="541"/>
      <c r="IA28" s="875"/>
      <c r="IB28" s="875"/>
      <c r="IC28" s="875"/>
      <c r="ID28" s="875"/>
      <c r="IE28" s="875"/>
      <c r="IF28" s="875"/>
      <c r="IG28" s="875"/>
      <c r="IH28" s="875"/>
      <c r="II28" s="875"/>
      <c r="IJ28" s="541"/>
      <c r="IK28" s="875"/>
      <c r="IL28" s="875"/>
      <c r="IM28" s="875"/>
      <c r="IN28" s="875"/>
      <c r="IO28" s="875"/>
      <c r="IP28" s="875"/>
      <c r="IQ28" s="875"/>
      <c r="IR28" s="875"/>
      <c r="IS28" s="875"/>
      <c r="IT28" s="541"/>
      <c r="IU28" s="875"/>
      <c r="IV28" s="875"/>
      <c r="IW28" s="875"/>
      <c r="IX28" s="875"/>
      <c r="IY28" s="875"/>
      <c r="IZ28" s="875"/>
      <c r="JA28" s="875"/>
      <c r="JB28" s="875"/>
      <c r="JC28" s="875"/>
      <c r="JD28" s="541"/>
      <c r="JE28" s="875"/>
      <c r="JF28" s="875"/>
      <c r="JG28" s="875"/>
      <c r="JH28" s="875"/>
      <c r="JI28" s="875"/>
      <c r="JJ28" s="875"/>
      <c r="JK28" s="875"/>
      <c r="JL28" s="875"/>
      <c r="JM28" s="875"/>
      <c r="JN28" s="541"/>
      <c r="JO28" s="875"/>
      <c r="JP28" s="875"/>
      <c r="JQ28" s="875"/>
      <c r="JR28" s="875"/>
      <c r="JS28" s="875"/>
      <c r="JT28" s="875"/>
      <c r="JU28" s="875"/>
      <c r="JV28" s="875"/>
      <c r="JW28" s="875"/>
      <c r="JX28" s="541"/>
      <c r="JY28" s="875"/>
      <c r="JZ28" s="875"/>
      <c r="KA28" s="875"/>
      <c r="KB28" s="875"/>
      <c r="KC28" s="875"/>
      <c r="KD28" s="875"/>
      <c r="KE28" s="875"/>
      <c r="KF28" s="875"/>
      <c r="KG28" s="875"/>
      <c r="KH28" s="541"/>
      <c r="KI28" s="875"/>
      <c r="KJ28" s="875"/>
      <c r="KK28" s="875"/>
      <c r="KL28" s="875"/>
      <c r="KM28" s="875"/>
      <c r="KN28" s="875"/>
      <c r="KO28" s="875"/>
      <c r="KP28" s="875"/>
      <c r="KQ28" s="875"/>
      <c r="KR28" s="541"/>
      <c r="KS28" s="875"/>
      <c r="KT28" s="875"/>
      <c r="KU28" s="875"/>
      <c r="KV28" s="875"/>
      <c r="KW28" s="875"/>
      <c r="KX28" s="875"/>
      <c r="KY28" s="875"/>
      <c r="KZ28" s="875"/>
      <c r="LA28" s="875"/>
      <c r="LB28" s="541"/>
      <c r="LC28" s="875"/>
      <c r="LD28" s="875"/>
      <c r="LE28" s="875"/>
      <c r="LF28" s="875"/>
      <c r="LG28" s="875"/>
      <c r="LH28" s="875"/>
      <c r="LI28" s="875"/>
      <c r="LJ28" s="875"/>
      <c r="LK28" s="875"/>
      <c r="LL28" s="541"/>
      <c r="LM28" s="875"/>
      <c r="LN28" s="875"/>
      <c r="LO28" s="875"/>
      <c r="LP28" s="875"/>
      <c r="LQ28" s="875"/>
      <c r="LR28" s="875"/>
      <c r="LS28" s="875"/>
      <c r="LT28" s="875"/>
      <c r="LU28" s="875"/>
      <c r="LV28" s="541"/>
      <c r="LW28" s="875"/>
      <c r="LX28" s="875"/>
      <c r="LY28" s="875"/>
      <c r="LZ28" s="875"/>
      <c r="MA28" s="875"/>
      <c r="MB28" s="875"/>
      <c r="MC28" s="875"/>
      <c r="MD28" s="875"/>
      <c r="ME28" s="875"/>
      <c r="MF28" s="541"/>
      <c r="MG28" s="875"/>
      <c r="MH28" s="875"/>
      <c r="MI28" s="875"/>
      <c r="MJ28" s="875"/>
      <c r="MK28" s="875"/>
      <c r="ML28" s="875"/>
      <c r="MM28" s="875"/>
      <c r="MN28" s="875"/>
      <c r="MO28" s="875"/>
      <c r="MP28" s="541"/>
      <c r="MQ28" s="875"/>
      <c r="MR28" s="875"/>
      <c r="MS28" s="875"/>
      <c r="MT28" s="875"/>
      <c r="MU28" s="875"/>
      <c r="MV28" s="875"/>
      <c r="MW28" s="875"/>
      <c r="MX28" s="875"/>
      <c r="MY28" s="875"/>
      <c r="MZ28" s="541"/>
      <c r="NA28" s="875"/>
      <c r="NB28" s="875"/>
      <c r="NC28" s="875"/>
      <c r="ND28" s="875"/>
      <c r="NE28" s="875"/>
      <c r="NF28" s="875"/>
      <c r="NG28" s="875"/>
      <c r="NH28" s="875"/>
      <c r="NI28" s="875"/>
      <c r="NJ28" s="541"/>
      <c r="NK28" s="875"/>
      <c r="NL28" s="875"/>
      <c r="NM28" s="875"/>
      <c r="NN28" s="875"/>
      <c r="NO28" s="875"/>
      <c r="NP28" s="875"/>
      <c r="NQ28" s="875"/>
      <c r="NR28" s="875"/>
      <c r="NS28" s="875"/>
      <c r="NT28" s="541"/>
      <c r="NU28" s="875"/>
      <c r="NV28" s="875"/>
      <c r="NW28" s="875"/>
      <c r="NX28" s="875"/>
      <c r="NY28" s="875"/>
      <c r="NZ28" s="875"/>
      <c r="OA28" s="875"/>
      <c r="OB28" s="875"/>
      <c r="OC28" s="875"/>
      <c r="OD28" s="541"/>
      <c r="OE28" s="875"/>
      <c r="OF28" s="875"/>
      <c r="OG28" s="875"/>
      <c r="OH28" s="875"/>
      <c r="OI28" s="875"/>
      <c r="OJ28" s="875"/>
      <c r="OK28" s="875"/>
      <c r="OL28" s="875"/>
      <c r="OM28" s="875"/>
      <c r="ON28" s="541"/>
      <c r="OO28" s="875"/>
      <c r="OP28" s="875"/>
      <c r="OQ28" s="875"/>
      <c r="OR28" s="875"/>
      <c r="OS28" s="875"/>
      <c r="OT28" s="875"/>
      <c r="OU28" s="875"/>
      <c r="OV28" s="875"/>
      <c r="OW28" s="875"/>
      <c r="OX28" s="541"/>
      <c r="OY28" s="875"/>
      <c r="OZ28" s="875"/>
      <c r="PA28" s="875"/>
      <c r="PB28" s="875"/>
      <c r="PC28" s="875"/>
      <c r="PD28" s="875"/>
      <c r="PE28" s="875"/>
      <c r="PF28" s="875"/>
      <c r="PG28" s="875"/>
      <c r="PH28" s="541"/>
      <c r="PI28" s="875"/>
      <c r="PJ28" s="875"/>
      <c r="PK28" s="875"/>
      <c r="PL28" s="875"/>
      <c r="PM28" s="875"/>
      <c r="PN28" s="875"/>
      <c r="PO28" s="875"/>
      <c r="PP28" s="875"/>
      <c r="PQ28" s="875"/>
      <c r="PR28" s="541"/>
      <c r="PS28" s="875"/>
      <c r="PT28" s="875"/>
      <c r="PU28" s="875"/>
      <c r="PV28" s="875"/>
      <c r="PW28" s="875"/>
      <c r="PX28" s="875"/>
      <c r="PY28" s="875"/>
      <c r="PZ28" s="875"/>
      <c r="QA28" s="875"/>
      <c r="QB28" s="541"/>
      <c r="QC28" s="875"/>
      <c r="QD28" s="875"/>
      <c r="QE28" s="875"/>
      <c r="QF28" s="875"/>
      <c r="QG28" s="875"/>
      <c r="QH28" s="875"/>
      <c r="QI28" s="875"/>
      <c r="QJ28" s="875"/>
      <c r="QK28" s="875"/>
      <c r="QL28" s="541"/>
      <c r="QM28" s="875"/>
      <c r="QN28" s="875"/>
      <c r="QO28" s="875"/>
      <c r="QP28" s="875"/>
      <c r="QQ28" s="875"/>
      <c r="QR28" s="875"/>
      <c r="QS28" s="875"/>
      <c r="QT28" s="875"/>
      <c r="QU28" s="875"/>
      <c r="QV28" s="541"/>
      <c r="QW28" s="875"/>
      <c r="QX28" s="875"/>
      <c r="QY28" s="875"/>
      <c r="QZ28" s="875"/>
      <c r="RA28" s="875"/>
      <c r="RB28" s="875"/>
      <c r="RC28" s="875"/>
      <c r="RD28" s="875"/>
      <c r="RE28" s="875"/>
      <c r="RF28" s="541"/>
      <c r="RG28" s="875"/>
      <c r="RH28" s="875"/>
      <c r="RI28" s="875"/>
      <c r="RJ28" s="875"/>
      <c r="RK28" s="875"/>
      <c r="RL28" s="875"/>
      <c r="RM28" s="875"/>
      <c r="RN28" s="875"/>
      <c r="RO28" s="875"/>
      <c r="RP28" s="541"/>
      <c r="RQ28" s="875"/>
      <c r="RR28" s="875"/>
      <c r="RS28" s="875"/>
      <c r="RT28" s="875"/>
      <c r="RU28" s="875"/>
      <c r="RV28" s="875"/>
      <c r="RW28" s="875"/>
      <c r="RX28" s="875"/>
      <c r="RY28" s="875"/>
      <c r="RZ28" s="541"/>
      <c r="SA28" s="875"/>
      <c r="SB28" s="875"/>
      <c r="SC28" s="875"/>
      <c r="SD28" s="875"/>
      <c r="SE28" s="875"/>
      <c r="SF28" s="875"/>
      <c r="SG28" s="875"/>
      <c r="SH28" s="875"/>
      <c r="SI28" s="875"/>
      <c r="SJ28" s="541"/>
      <c r="SK28" s="875"/>
      <c r="SL28" s="875"/>
      <c r="SM28" s="875"/>
      <c r="SN28" s="875"/>
      <c r="SO28" s="875"/>
      <c r="SP28" s="875"/>
      <c r="SQ28" s="875"/>
      <c r="SR28" s="875"/>
      <c r="SS28" s="875"/>
    </row>
    <row r="29" spans="1:513" x14ac:dyDescent="0.25">
      <c r="A29" s="140"/>
      <c r="B29" s="162" t="s">
        <v>239</v>
      </c>
      <c r="C29" s="296"/>
      <c r="D29" s="67"/>
      <c r="E29" s="208"/>
      <c r="F29" s="209"/>
      <c r="G29" s="209"/>
      <c r="H29" s="209"/>
      <c r="I29" s="209"/>
      <c r="J29" s="209"/>
      <c r="K29" s="209"/>
      <c r="L29" s="192"/>
      <c r="M29" s="164"/>
      <c r="N29" s="67"/>
      <c r="O29" s="208"/>
      <c r="P29" s="209"/>
      <c r="Q29" s="209"/>
      <c r="R29" s="209"/>
      <c r="S29" s="209"/>
      <c r="T29" s="209"/>
      <c r="U29" s="209"/>
      <c r="V29" s="192"/>
      <c r="W29" s="239"/>
      <c r="X29" s="117"/>
      <c r="Y29" s="875"/>
      <c r="Z29" s="875"/>
      <c r="AA29" s="875"/>
      <c r="AB29" s="875"/>
      <c r="AC29" s="875"/>
      <c r="AD29" s="875"/>
      <c r="AE29" s="875"/>
      <c r="AF29" s="875"/>
      <c r="AG29" s="875"/>
      <c r="AH29" s="117"/>
      <c r="AI29" s="875"/>
      <c r="AJ29" s="875"/>
      <c r="AK29" s="875"/>
      <c r="AL29" s="875"/>
      <c r="AM29" s="875"/>
      <c r="AN29" s="875"/>
      <c r="AO29" s="875"/>
      <c r="AP29" s="875"/>
      <c r="AQ29" s="875"/>
      <c r="AR29" s="117"/>
      <c r="AS29" s="875"/>
      <c r="AT29" s="875"/>
      <c r="AU29" s="875"/>
      <c r="AV29" s="875"/>
      <c r="AW29" s="875"/>
      <c r="AX29" s="875"/>
      <c r="AY29" s="875"/>
      <c r="AZ29" s="875"/>
      <c r="BA29" s="875"/>
      <c r="BB29" s="117"/>
      <c r="BC29" s="875"/>
      <c r="BD29" s="875"/>
      <c r="BE29" s="875"/>
      <c r="BF29" s="875"/>
      <c r="BG29" s="875"/>
      <c r="BH29" s="875"/>
      <c r="BI29" s="875"/>
      <c r="BJ29" s="875"/>
      <c r="BK29" s="875"/>
      <c r="BL29" s="117"/>
      <c r="BM29" s="875"/>
      <c r="BN29" s="875"/>
      <c r="BO29" s="875"/>
      <c r="BP29" s="875"/>
      <c r="BQ29" s="875"/>
      <c r="BR29" s="875"/>
      <c r="BS29" s="875"/>
      <c r="BT29" s="875"/>
      <c r="BU29" s="875"/>
      <c r="BV29" s="117"/>
      <c r="BW29" s="875"/>
      <c r="BX29" s="875"/>
      <c r="BY29" s="875"/>
      <c r="BZ29" s="875"/>
      <c r="CA29" s="875"/>
      <c r="CB29" s="875"/>
      <c r="CC29" s="875"/>
      <c r="CD29" s="875"/>
      <c r="CE29" s="875"/>
      <c r="CF29" s="117"/>
      <c r="CG29" s="875"/>
      <c r="CH29" s="875"/>
      <c r="CI29" s="875"/>
      <c r="CJ29" s="875"/>
      <c r="CK29" s="875"/>
      <c r="CL29" s="875"/>
      <c r="CM29" s="875"/>
      <c r="CN29" s="875"/>
      <c r="CO29" s="875"/>
      <c r="CP29" s="117"/>
      <c r="CQ29" s="875"/>
      <c r="CR29" s="875"/>
      <c r="CS29" s="875"/>
      <c r="CT29" s="875"/>
      <c r="CU29" s="875"/>
      <c r="CV29" s="875"/>
      <c r="CW29" s="875"/>
      <c r="CX29" s="875"/>
      <c r="CY29" s="875"/>
      <c r="CZ29" s="117"/>
      <c r="DA29" s="875"/>
      <c r="DB29" s="875"/>
      <c r="DC29" s="875"/>
      <c r="DD29" s="875"/>
      <c r="DE29" s="875"/>
      <c r="DF29" s="875"/>
      <c r="DG29" s="875"/>
      <c r="DH29" s="875"/>
      <c r="DI29" s="875"/>
      <c r="DJ29" s="117"/>
      <c r="DK29" s="875"/>
      <c r="DL29" s="875"/>
      <c r="DM29" s="875"/>
      <c r="DN29" s="875"/>
      <c r="DO29" s="875"/>
      <c r="DP29" s="875"/>
      <c r="DQ29" s="875"/>
      <c r="DR29" s="875"/>
      <c r="DS29" s="875"/>
      <c r="DT29" s="117"/>
      <c r="DU29" s="875"/>
      <c r="DV29" s="875"/>
      <c r="DW29" s="875"/>
      <c r="DX29" s="875"/>
      <c r="DY29" s="875"/>
      <c r="DZ29" s="875"/>
      <c r="EA29" s="875"/>
      <c r="EB29" s="875"/>
      <c r="EC29" s="875"/>
      <c r="ED29" s="117"/>
      <c r="EE29" s="875"/>
      <c r="EF29" s="875"/>
      <c r="EG29" s="875"/>
      <c r="EH29" s="875"/>
      <c r="EI29" s="875"/>
      <c r="EJ29" s="875"/>
      <c r="EK29" s="875"/>
      <c r="EL29" s="875"/>
      <c r="EM29" s="875"/>
      <c r="EN29" s="117"/>
      <c r="EO29" s="875"/>
      <c r="EP29" s="875"/>
      <c r="EQ29" s="875"/>
      <c r="ER29" s="875"/>
      <c r="ES29" s="875"/>
      <c r="ET29" s="875"/>
      <c r="EU29" s="875"/>
      <c r="EV29" s="875"/>
      <c r="EW29" s="875"/>
      <c r="EX29" s="117"/>
      <c r="EY29" s="875"/>
      <c r="EZ29" s="875"/>
      <c r="FA29" s="875"/>
      <c r="FB29" s="875"/>
      <c r="FC29" s="875"/>
      <c r="FD29" s="875"/>
      <c r="FE29" s="875"/>
      <c r="FF29" s="875"/>
      <c r="FG29" s="875"/>
      <c r="FH29" s="117"/>
      <c r="FI29" s="875"/>
      <c r="FJ29" s="875"/>
      <c r="FK29" s="875"/>
      <c r="FL29" s="875"/>
      <c r="FM29" s="875"/>
      <c r="FN29" s="875"/>
      <c r="FO29" s="875"/>
      <c r="FP29" s="875"/>
      <c r="FQ29" s="875"/>
      <c r="FR29" s="117"/>
      <c r="FS29" s="875"/>
      <c r="FT29" s="875"/>
      <c r="FU29" s="875"/>
      <c r="FV29" s="875"/>
      <c r="FW29" s="875"/>
      <c r="FX29" s="875"/>
      <c r="FY29" s="875"/>
      <c r="FZ29" s="875"/>
      <c r="GA29" s="875"/>
      <c r="GB29" s="117"/>
      <c r="GC29" s="875"/>
      <c r="GD29" s="875"/>
      <c r="GE29" s="875"/>
      <c r="GF29" s="875"/>
      <c r="GG29" s="875"/>
      <c r="GH29" s="875"/>
      <c r="GI29" s="875"/>
      <c r="GJ29" s="875"/>
      <c r="GK29" s="875"/>
      <c r="GL29" s="117"/>
      <c r="GM29" s="875"/>
      <c r="GN29" s="875"/>
      <c r="GO29" s="875"/>
      <c r="GP29" s="875"/>
      <c r="GQ29" s="875"/>
      <c r="GR29" s="875"/>
      <c r="GS29" s="875"/>
      <c r="GT29" s="875"/>
      <c r="GU29" s="875"/>
      <c r="GV29" s="117"/>
      <c r="GW29" s="875"/>
      <c r="GX29" s="875"/>
      <c r="GY29" s="875"/>
      <c r="GZ29" s="875"/>
      <c r="HA29" s="875"/>
      <c r="HB29" s="875"/>
      <c r="HC29" s="875"/>
      <c r="HD29" s="875"/>
      <c r="HE29" s="875"/>
      <c r="HF29" s="117"/>
      <c r="HG29" s="875"/>
      <c r="HH29" s="875"/>
      <c r="HI29" s="875"/>
      <c r="HJ29" s="875"/>
      <c r="HK29" s="875"/>
      <c r="HL29" s="875"/>
      <c r="HM29" s="875"/>
      <c r="HN29" s="875"/>
      <c r="HO29" s="875"/>
      <c r="HP29" s="117"/>
      <c r="HQ29" s="875"/>
      <c r="HR29" s="875"/>
      <c r="HS29" s="875"/>
      <c r="HT29" s="875"/>
      <c r="HU29" s="875"/>
      <c r="HV29" s="875"/>
      <c r="HW29" s="875"/>
      <c r="HX29" s="875"/>
      <c r="HY29" s="875"/>
      <c r="HZ29" s="117"/>
      <c r="IA29" s="875"/>
      <c r="IB29" s="875"/>
      <c r="IC29" s="875"/>
      <c r="ID29" s="875"/>
      <c r="IE29" s="875"/>
      <c r="IF29" s="875"/>
      <c r="IG29" s="875"/>
      <c r="IH29" s="875"/>
      <c r="II29" s="875"/>
      <c r="IJ29" s="117"/>
      <c r="IK29" s="875"/>
      <c r="IL29" s="875"/>
      <c r="IM29" s="875"/>
      <c r="IN29" s="875"/>
      <c r="IO29" s="875"/>
      <c r="IP29" s="875"/>
      <c r="IQ29" s="875"/>
      <c r="IR29" s="875"/>
      <c r="IS29" s="875"/>
      <c r="IT29" s="117"/>
      <c r="IU29" s="875"/>
      <c r="IV29" s="875"/>
      <c r="IW29" s="875"/>
      <c r="IX29" s="875"/>
      <c r="IY29" s="875"/>
      <c r="IZ29" s="875"/>
      <c r="JA29" s="875"/>
      <c r="JB29" s="875"/>
      <c r="JC29" s="875"/>
      <c r="JD29" s="117"/>
      <c r="JE29" s="875"/>
      <c r="JF29" s="875"/>
      <c r="JG29" s="875"/>
      <c r="JH29" s="875"/>
      <c r="JI29" s="875"/>
      <c r="JJ29" s="875"/>
      <c r="JK29" s="875"/>
      <c r="JL29" s="875"/>
      <c r="JM29" s="875"/>
      <c r="JN29" s="117"/>
      <c r="JO29" s="875"/>
      <c r="JP29" s="875"/>
      <c r="JQ29" s="875"/>
      <c r="JR29" s="875"/>
      <c r="JS29" s="875"/>
      <c r="JT29" s="875"/>
      <c r="JU29" s="875"/>
      <c r="JV29" s="875"/>
      <c r="JW29" s="875"/>
      <c r="JX29" s="117"/>
      <c r="JY29" s="875"/>
      <c r="JZ29" s="875"/>
      <c r="KA29" s="875"/>
      <c r="KB29" s="875"/>
      <c r="KC29" s="875"/>
      <c r="KD29" s="875"/>
      <c r="KE29" s="875"/>
      <c r="KF29" s="875"/>
      <c r="KG29" s="875"/>
      <c r="KH29" s="117"/>
      <c r="KI29" s="875"/>
      <c r="KJ29" s="875"/>
      <c r="KK29" s="875"/>
      <c r="KL29" s="875"/>
      <c r="KM29" s="875"/>
      <c r="KN29" s="875"/>
      <c r="KO29" s="875"/>
      <c r="KP29" s="875"/>
      <c r="KQ29" s="875"/>
      <c r="KR29" s="117"/>
      <c r="KS29" s="875"/>
      <c r="KT29" s="875"/>
      <c r="KU29" s="875"/>
      <c r="KV29" s="875"/>
      <c r="KW29" s="875"/>
      <c r="KX29" s="875"/>
      <c r="KY29" s="875"/>
      <c r="KZ29" s="875"/>
      <c r="LA29" s="875"/>
      <c r="LB29" s="117"/>
      <c r="LC29" s="875"/>
      <c r="LD29" s="875"/>
      <c r="LE29" s="875"/>
      <c r="LF29" s="875"/>
      <c r="LG29" s="875"/>
      <c r="LH29" s="875"/>
      <c r="LI29" s="875"/>
      <c r="LJ29" s="875"/>
      <c r="LK29" s="875"/>
      <c r="LL29" s="117"/>
      <c r="LM29" s="875"/>
      <c r="LN29" s="875"/>
      <c r="LO29" s="875"/>
      <c r="LP29" s="875"/>
      <c r="LQ29" s="875"/>
      <c r="LR29" s="875"/>
      <c r="LS29" s="875"/>
      <c r="LT29" s="875"/>
      <c r="LU29" s="875"/>
      <c r="LV29" s="117"/>
      <c r="LW29" s="875"/>
      <c r="LX29" s="875"/>
      <c r="LY29" s="875"/>
      <c r="LZ29" s="875"/>
      <c r="MA29" s="875"/>
      <c r="MB29" s="875"/>
      <c r="MC29" s="875"/>
      <c r="MD29" s="875"/>
      <c r="ME29" s="875"/>
      <c r="MF29" s="117"/>
      <c r="MG29" s="875"/>
      <c r="MH29" s="875"/>
      <c r="MI29" s="875"/>
      <c r="MJ29" s="875"/>
      <c r="MK29" s="875"/>
      <c r="ML29" s="875"/>
      <c r="MM29" s="875"/>
      <c r="MN29" s="875"/>
      <c r="MO29" s="875"/>
      <c r="MP29" s="117"/>
      <c r="MQ29" s="875"/>
      <c r="MR29" s="875"/>
      <c r="MS29" s="875"/>
      <c r="MT29" s="875"/>
      <c r="MU29" s="875"/>
      <c r="MV29" s="875"/>
      <c r="MW29" s="875"/>
      <c r="MX29" s="875"/>
      <c r="MY29" s="875"/>
      <c r="MZ29" s="117"/>
      <c r="NA29" s="875"/>
      <c r="NB29" s="875"/>
      <c r="NC29" s="875"/>
      <c r="ND29" s="875"/>
      <c r="NE29" s="875"/>
      <c r="NF29" s="875"/>
      <c r="NG29" s="875"/>
      <c r="NH29" s="875"/>
      <c r="NI29" s="875"/>
      <c r="NJ29" s="117"/>
      <c r="NK29" s="875"/>
      <c r="NL29" s="875"/>
      <c r="NM29" s="875"/>
      <c r="NN29" s="875"/>
      <c r="NO29" s="875"/>
      <c r="NP29" s="875"/>
      <c r="NQ29" s="875"/>
      <c r="NR29" s="875"/>
      <c r="NS29" s="875"/>
      <c r="NT29" s="117"/>
      <c r="NU29" s="875"/>
      <c r="NV29" s="875"/>
      <c r="NW29" s="875"/>
      <c r="NX29" s="875"/>
      <c r="NY29" s="875"/>
      <c r="NZ29" s="875"/>
      <c r="OA29" s="875"/>
      <c r="OB29" s="875"/>
      <c r="OC29" s="875"/>
      <c r="OD29" s="117"/>
      <c r="OE29" s="875"/>
      <c r="OF29" s="875"/>
      <c r="OG29" s="875"/>
      <c r="OH29" s="875"/>
      <c r="OI29" s="875"/>
      <c r="OJ29" s="875"/>
      <c r="OK29" s="875"/>
      <c r="OL29" s="875"/>
      <c r="OM29" s="875"/>
      <c r="ON29" s="117"/>
      <c r="OO29" s="875"/>
      <c r="OP29" s="875"/>
      <c r="OQ29" s="875"/>
      <c r="OR29" s="875"/>
      <c r="OS29" s="875"/>
      <c r="OT29" s="875"/>
      <c r="OU29" s="875"/>
      <c r="OV29" s="875"/>
      <c r="OW29" s="875"/>
      <c r="OX29" s="117"/>
      <c r="OY29" s="875"/>
      <c r="OZ29" s="875"/>
      <c r="PA29" s="875"/>
      <c r="PB29" s="875"/>
      <c r="PC29" s="875"/>
      <c r="PD29" s="875"/>
      <c r="PE29" s="875"/>
      <c r="PF29" s="875"/>
      <c r="PG29" s="875"/>
      <c r="PH29" s="117"/>
      <c r="PI29" s="875"/>
      <c r="PJ29" s="875"/>
      <c r="PK29" s="875"/>
      <c r="PL29" s="875"/>
      <c r="PM29" s="875"/>
      <c r="PN29" s="875"/>
      <c r="PO29" s="875"/>
      <c r="PP29" s="875"/>
      <c r="PQ29" s="875"/>
      <c r="PR29" s="117"/>
      <c r="PS29" s="875"/>
      <c r="PT29" s="875"/>
      <c r="PU29" s="875"/>
      <c r="PV29" s="875"/>
      <c r="PW29" s="875"/>
      <c r="PX29" s="875"/>
      <c r="PY29" s="875"/>
      <c r="PZ29" s="875"/>
      <c r="QA29" s="875"/>
      <c r="QB29" s="117"/>
      <c r="QC29" s="875"/>
      <c r="QD29" s="875"/>
      <c r="QE29" s="875"/>
      <c r="QF29" s="875"/>
      <c r="QG29" s="875"/>
      <c r="QH29" s="875"/>
      <c r="QI29" s="875"/>
      <c r="QJ29" s="875"/>
      <c r="QK29" s="875"/>
      <c r="QL29" s="117"/>
      <c r="QM29" s="875"/>
      <c r="QN29" s="875"/>
      <c r="QO29" s="875"/>
      <c r="QP29" s="875"/>
      <c r="QQ29" s="875"/>
      <c r="QR29" s="875"/>
      <c r="QS29" s="875"/>
      <c r="QT29" s="875"/>
      <c r="QU29" s="875"/>
      <c r="QV29" s="117"/>
      <c r="QW29" s="875"/>
      <c r="QX29" s="875"/>
      <c r="QY29" s="875"/>
      <c r="QZ29" s="875"/>
      <c r="RA29" s="875"/>
      <c r="RB29" s="875"/>
      <c r="RC29" s="875"/>
      <c r="RD29" s="875"/>
      <c r="RE29" s="875"/>
      <c r="RF29" s="117"/>
      <c r="RG29" s="875"/>
      <c r="RH29" s="875"/>
      <c r="RI29" s="875"/>
      <c r="RJ29" s="875"/>
      <c r="RK29" s="875"/>
      <c r="RL29" s="875"/>
      <c r="RM29" s="875"/>
      <c r="RN29" s="875"/>
      <c r="RO29" s="875"/>
      <c r="RP29" s="117"/>
      <c r="RQ29" s="875"/>
      <c r="RR29" s="875"/>
      <c r="RS29" s="875"/>
      <c r="RT29" s="875"/>
      <c r="RU29" s="875"/>
      <c r="RV29" s="875"/>
      <c r="RW29" s="875"/>
      <c r="RX29" s="875"/>
      <c r="RY29" s="875"/>
      <c r="RZ29" s="117"/>
      <c r="SA29" s="875"/>
      <c r="SB29" s="875"/>
      <c r="SC29" s="875"/>
      <c r="SD29" s="875"/>
      <c r="SE29" s="875"/>
      <c r="SF29" s="875"/>
      <c r="SG29" s="875"/>
      <c r="SH29" s="875"/>
      <c r="SI29" s="875"/>
      <c r="SJ29" s="117"/>
      <c r="SK29" s="875"/>
      <c r="SL29" s="875"/>
      <c r="SM29" s="875"/>
      <c r="SN29" s="875"/>
      <c r="SO29" s="875"/>
      <c r="SP29" s="875"/>
      <c r="SQ29" s="875"/>
      <c r="SR29" s="875"/>
      <c r="SS29" s="875"/>
    </row>
    <row r="30" spans="1:513" x14ac:dyDescent="0.25">
      <c r="A30" s="140">
        <v>15</v>
      </c>
      <c r="B30" s="163" t="s">
        <v>581</v>
      </c>
      <c r="C30" s="295" t="s">
        <v>131</v>
      </c>
      <c r="D30" s="67"/>
      <c r="E30" s="208"/>
      <c r="F30" s="209"/>
      <c r="G30" s="209"/>
      <c r="H30" s="209"/>
      <c r="I30" s="209"/>
      <c r="J30" s="209"/>
      <c r="K30" s="209"/>
      <c r="L30" s="192"/>
      <c r="M30" s="548"/>
      <c r="N30" s="67"/>
      <c r="O30" s="208"/>
      <c r="P30" s="209"/>
      <c r="Q30" s="209"/>
      <c r="R30" s="209"/>
      <c r="S30" s="209"/>
      <c r="T30" s="209"/>
      <c r="U30" s="209"/>
      <c r="V30" s="192"/>
      <c r="W30" s="239"/>
      <c r="X30" s="541"/>
      <c r="Y30" s="875"/>
      <c r="Z30" s="875"/>
      <c r="AA30" s="875"/>
      <c r="AB30" s="875"/>
      <c r="AC30" s="875"/>
      <c r="AD30" s="875"/>
      <c r="AE30" s="875"/>
      <c r="AF30" s="875"/>
      <c r="AG30" s="875"/>
      <c r="AH30" s="541"/>
      <c r="AI30" s="875"/>
      <c r="AJ30" s="875"/>
      <c r="AK30" s="875"/>
      <c r="AL30" s="875"/>
      <c r="AM30" s="875"/>
      <c r="AN30" s="875"/>
      <c r="AO30" s="875"/>
      <c r="AP30" s="875"/>
      <c r="AQ30" s="875"/>
      <c r="AR30" s="541"/>
      <c r="AS30" s="875"/>
      <c r="AT30" s="875"/>
      <c r="AU30" s="875"/>
      <c r="AV30" s="875"/>
      <c r="AW30" s="875"/>
      <c r="AX30" s="875"/>
      <c r="AY30" s="875"/>
      <c r="AZ30" s="875"/>
      <c r="BA30" s="875"/>
      <c r="BB30" s="541"/>
      <c r="BC30" s="875"/>
      <c r="BD30" s="875"/>
      <c r="BE30" s="875"/>
      <c r="BF30" s="875"/>
      <c r="BG30" s="875"/>
      <c r="BH30" s="875"/>
      <c r="BI30" s="875"/>
      <c r="BJ30" s="875"/>
      <c r="BK30" s="875"/>
      <c r="BL30" s="541"/>
      <c r="BM30" s="875"/>
      <c r="BN30" s="875"/>
      <c r="BO30" s="875"/>
      <c r="BP30" s="875"/>
      <c r="BQ30" s="875"/>
      <c r="BR30" s="875"/>
      <c r="BS30" s="875"/>
      <c r="BT30" s="875"/>
      <c r="BU30" s="875"/>
      <c r="BV30" s="541"/>
      <c r="BW30" s="875"/>
      <c r="BX30" s="875"/>
      <c r="BY30" s="875"/>
      <c r="BZ30" s="875"/>
      <c r="CA30" s="875"/>
      <c r="CB30" s="875"/>
      <c r="CC30" s="875"/>
      <c r="CD30" s="875"/>
      <c r="CE30" s="875"/>
      <c r="CF30" s="541"/>
      <c r="CG30" s="875"/>
      <c r="CH30" s="875"/>
      <c r="CI30" s="875"/>
      <c r="CJ30" s="875"/>
      <c r="CK30" s="875"/>
      <c r="CL30" s="875"/>
      <c r="CM30" s="875"/>
      <c r="CN30" s="875"/>
      <c r="CO30" s="875"/>
      <c r="CP30" s="541"/>
      <c r="CQ30" s="875"/>
      <c r="CR30" s="875"/>
      <c r="CS30" s="875"/>
      <c r="CT30" s="875"/>
      <c r="CU30" s="875"/>
      <c r="CV30" s="875"/>
      <c r="CW30" s="875"/>
      <c r="CX30" s="875"/>
      <c r="CY30" s="875"/>
      <c r="CZ30" s="541"/>
      <c r="DA30" s="875"/>
      <c r="DB30" s="875"/>
      <c r="DC30" s="875"/>
      <c r="DD30" s="875"/>
      <c r="DE30" s="875"/>
      <c r="DF30" s="875"/>
      <c r="DG30" s="875"/>
      <c r="DH30" s="875"/>
      <c r="DI30" s="875"/>
      <c r="DJ30" s="541"/>
      <c r="DK30" s="875"/>
      <c r="DL30" s="875"/>
      <c r="DM30" s="875"/>
      <c r="DN30" s="875"/>
      <c r="DO30" s="875"/>
      <c r="DP30" s="875"/>
      <c r="DQ30" s="875"/>
      <c r="DR30" s="875"/>
      <c r="DS30" s="875"/>
      <c r="DT30" s="541"/>
      <c r="DU30" s="875"/>
      <c r="DV30" s="875"/>
      <c r="DW30" s="875"/>
      <c r="DX30" s="875"/>
      <c r="DY30" s="875"/>
      <c r="DZ30" s="875"/>
      <c r="EA30" s="875"/>
      <c r="EB30" s="875"/>
      <c r="EC30" s="875"/>
      <c r="ED30" s="541"/>
      <c r="EE30" s="875"/>
      <c r="EF30" s="875"/>
      <c r="EG30" s="875"/>
      <c r="EH30" s="875"/>
      <c r="EI30" s="875"/>
      <c r="EJ30" s="875"/>
      <c r="EK30" s="875"/>
      <c r="EL30" s="875"/>
      <c r="EM30" s="875"/>
      <c r="EN30" s="541"/>
      <c r="EO30" s="875"/>
      <c r="EP30" s="875"/>
      <c r="EQ30" s="875"/>
      <c r="ER30" s="875"/>
      <c r="ES30" s="875"/>
      <c r="ET30" s="875"/>
      <c r="EU30" s="875"/>
      <c r="EV30" s="875"/>
      <c r="EW30" s="875"/>
      <c r="EX30" s="541"/>
      <c r="EY30" s="875"/>
      <c r="EZ30" s="875"/>
      <c r="FA30" s="875"/>
      <c r="FB30" s="875"/>
      <c r="FC30" s="875"/>
      <c r="FD30" s="875"/>
      <c r="FE30" s="875"/>
      <c r="FF30" s="875"/>
      <c r="FG30" s="875"/>
      <c r="FH30" s="541"/>
      <c r="FI30" s="875"/>
      <c r="FJ30" s="875"/>
      <c r="FK30" s="875"/>
      <c r="FL30" s="875"/>
      <c r="FM30" s="875"/>
      <c r="FN30" s="875"/>
      <c r="FO30" s="875"/>
      <c r="FP30" s="875"/>
      <c r="FQ30" s="875"/>
      <c r="FR30" s="541"/>
      <c r="FS30" s="875"/>
      <c r="FT30" s="875"/>
      <c r="FU30" s="875"/>
      <c r="FV30" s="875"/>
      <c r="FW30" s="875"/>
      <c r="FX30" s="875"/>
      <c r="FY30" s="875"/>
      <c r="FZ30" s="875"/>
      <c r="GA30" s="875"/>
      <c r="GB30" s="541"/>
      <c r="GC30" s="875"/>
      <c r="GD30" s="875"/>
      <c r="GE30" s="875"/>
      <c r="GF30" s="875"/>
      <c r="GG30" s="875"/>
      <c r="GH30" s="875"/>
      <c r="GI30" s="875"/>
      <c r="GJ30" s="875"/>
      <c r="GK30" s="875"/>
      <c r="GL30" s="541"/>
      <c r="GM30" s="875"/>
      <c r="GN30" s="875"/>
      <c r="GO30" s="875"/>
      <c r="GP30" s="875"/>
      <c r="GQ30" s="875"/>
      <c r="GR30" s="875"/>
      <c r="GS30" s="875"/>
      <c r="GT30" s="875"/>
      <c r="GU30" s="875"/>
      <c r="GV30" s="541"/>
      <c r="GW30" s="875"/>
      <c r="GX30" s="875"/>
      <c r="GY30" s="875"/>
      <c r="GZ30" s="875"/>
      <c r="HA30" s="875"/>
      <c r="HB30" s="875"/>
      <c r="HC30" s="875"/>
      <c r="HD30" s="875"/>
      <c r="HE30" s="875"/>
      <c r="HF30" s="541"/>
      <c r="HG30" s="875"/>
      <c r="HH30" s="875"/>
      <c r="HI30" s="875"/>
      <c r="HJ30" s="875"/>
      <c r="HK30" s="875"/>
      <c r="HL30" s="875"/>
      <c r="HM30" s="875"/>
      <c r="HN30" s="875"/>
      <c r="HO30" s="875"/>
      <c r="HP30" s="541"/>
      <c r="HQ30" s="875"/>
      <c r="HR30" s="875"/>
      <c r="HS30" s="875"/>
      <c r="HT30" s="875"/>
      <c r="HU30" s="875"/>
      <c r="HV30" s="875"/>
      <c r="HW30" s="875"/>
      <c r="HX30" s="875"/>
      <c r="HY30" s="875"/>
      <c r="HZ30" s="541"/>
      <c r="IA30" s="875"/>
      <c r="IB30" s="875"/>
      <c r="IC30" s="875"/>
      <c r="ID30" s="875"/>
      <c r="IE30" s="875"/>
      <c r="IF30" s="875"/>
      <c r="IG30" s="875"/>
      <c r="IH30" s="875"/>
      <c r="II30" s="875"/>
      <c r="IJ30" s="541"/>
      <c r="IK30" s="875"/>
      <c r="IL30" s="875"/>
      <c r="IM30" s="875"/>
      <c r="IN30" s="875"/>
      <c r="IO30" s="875"/>
      <c r="IP30" s="875"/>
      <c r="IQ30" s="875"/>
      <c r="IR30" s="875"/>
      <c r="IS30" s="875"/>
      <c r="IT30" s="541"/>
      <c r="IU30" s="875"/>
      <c r="IV30" s="875"/>
      <c r="IW30" s="875"/>
      <c r="IX30" s="875"/>
      <c r="IY30" s="875"/>
      <c r="IZ30" s="875"/>
      <c r="JA30" s="875"/>
      <c r="JB30" s="875"/>
      <c r="JC30" s="875"/>
      <c r="JD30" s="541"/>
      <c r="JE30" s="875"/>
      <c r="JF30" s="875"/>
      <c r="JG30" s="875"/>
      <c r="JH30" s="875"/>
      <c r="JI30" s="875"/>
      <c r="JJ30" s="875"/>
      <c r="JK30" s="875"/>
      <c r="JL30" s="875"/>
      <c r="JM30" s="875"/>
      <c r="JN30" s="541"/>
      <c r="JO30" s="875"/>
      <c r="JP30" s="875"/>
      <c r="JQ30" s="875"/>
      <c r="JR30" s="875"/>
      <c r="JS30" s="875"/>
      <c r="JT30" s="875"/>
      <c r="JU30" s="875"/>
      <c r="JV30" s="875"/>
      <c r="JW30" s="875"/>
      <c r="JX30" s="541"/>
      <c r="JY30" s="875"/>
      <c r="JZ30" s="875"/>
      <c r="KA30" s="875"/>
      <c r="KB30" s="875"/>
      <c r="KC30" s="875"/>
      <c r="KD30" s="875"/>
      <c r="KE30" s="875"/>
      <c r="KF30" s="875"/>
      <c r="KG30" s="875"/>
      <c r="KH30" s="541"/>
      <c r="KI30" s="875"/>
      <c r="KJ30" s="875"/>
      <c r="KK30" s="875"/>
      <c r="KL30" s="875"/>
      <c r="KM30" s="875"/>
      <c r="KN30" s="875"/>
      <c r="KO30" s="875"/>
      <c r="KP30" s="875"/>
      <c r="KQ30" s="875"/>
      <c r="KR30" s="541"/>
      <c r="KS30" s="875"/>
      <c r="KT30" s="875"/>
      <c r="KU30" s="875"/>
      <c r="KV30" s="875"/>
      <c r="KW30" s="875"/>
      <c r="KX30" s="875"/>
      <c r="KY30" s="875"/>
      <c r="KZ30" s="875"/>
      <c r="LA30" s="875"/>
      <c r="LB30" s="541"/>
      <c r="LC30" s="875"/>
      <c r="LD30" s="875"/>
      <c r="LE30" s="875"/>
      <c r="LF30" s="875"/>
      <c r="LG30" s="875"/>
      <c r="LH30" s="875"/>
      <c r="LI30" s="875"/>
      <c r="LJ30" s="875"/>
      <c r="LK30" s="875"/>
      <c r="LL30" s="541"/>
      <c r="LM30" s="875"/>
      <c r="LN30" s="875"/>
      <c r="LO30" s="875"/>
      <c r="LP30" s="875"/>
      <c r="LQ30" s="875"/>
      <c r="LR30" s="875"/>
      <c r="LS30" s="875"/>
      <c r="LT30" s="875"/>
      <c r="LU30" s="875"/>
      <c r="LV30" s="541"/>
      <c r="LW30" s="875"/>
      <c r="LX30" s="875"/>
      <c r="LY30" s="875"/>
      <c r="LZ30" s="875"/>
      <c r="MA30" s="875"/>
      <c r="MB30" s="875"/>
      <c r="MC30" s="875"/>
      <c r="MD30" s="875"/>
      <c r="ME30" s="875"/>
      <c r="MF30" s="541"/>
      <c r="MG30" s="875"/>
      <c r="MH30" s="875"/>
      <c r="MI30" s="875"/>
      <c r="MJ30" s="875"/>
      <c r="MK30" s="875"/>
      <c r="ML30" s="875"/>
      <c r="MM30" s="875"/>
      <c r="MN30" s="875"/>
      <c r="MO30" s="875"/>
      <c r="MP30" s="541"/>
      <c r="MQ30" s="875"/>
      <c r="MR30" s="875"/>
      <c r="MS30" s="875"/>
      <c r="MT30" s="875"/>
      <c r="MU30" s="875"/>
      <c r="MV30" s="875"/>
      <c r="MW30" s="875"/>
      <c r="MX30" s="875"/>
      <c r="MY30" s="875"/>
      <c r="MZ30" s="541"/>
      <c r="NA30" s="875"/>
      <c r="NB30" s="875"/>
      <c r="NC30" s="875"/>
      <c r="ND30" s="875"/>
      <c r="NE30" s="875"/>
      <c r="NF30" s="875"/>
      <c r="NG30" s="875"/>
      <c r="NH30" s="875"/>
      <c r="NI30" s="875"/>
      <c r="NJ30" s="541"/>
      <c r="NK30" s="875"/>
      <c r="NL30" s="875"/>
      <c r="NM30" s="875"/>
      <c r="NN30" s="875"/>
      <c r="NO30" s="875"/>
      <c r="NP30" s="875"/>
      <c r="NQ30" s="875"/>
      <c r="NR30" s="875"/>
      <c r="NS30" s="875"/>
      <c r="NT30" s="541"/>
      <c r="NU30" s="875"/>
      <c r="NV30" s="875"/>
      <c r="NW30" s="875"/>
      <c r="NX30" s="875"/>
      <c r="NY30" s="875"/>
      <c r="NZ30" s="875"/>
      <c r="OA30" s="875"/>
      <c r="OB30" s="875"/>
      <c r="OC30" s="875"/>
      <c r="OD30" s="541"/>
      <c r="OE30" s="875"/>
      <c r="OF30" s="875"/>
      <c r="OG30" s="875"/>
      <c r="OH30" s="875"/>
      <c r="OI30" s="875"/>
      <c r="OJ30" s="875"/>
      <c r="OK30" s="875"/>
      <c r="OL30" s="875"/>
      <c r="OM30" s="875"/>
      <c r="ON30" s="541"/>
      <c r="OO30" s="875"/>
      <c r="OP30" s="875"/>
      <c r="OQ30" s="875"/>
      <c r="OR30" s="875"/>
      <c r="OS30" s="875"/>
      <c r="OT30" s="875"/>
      <c r="OU30" s="875"/>
      <c r="OV30" s="875"/>
      <c r="OW30" s="875"/>
      <c r="OX30" s="541"/>
      <c r="OY30" s="875"/>
      <c r="OZ30" s="875"/>
      <c r="PA30" s="875"/>
      <c r="PB30" s="875"/>
      <c r="PC30" s="875"/>
      <c r="PD30" s="875"/>
      <c r="PE30" s="875"/>
      <c r="PF30" s="875"/>
      <c r="PG30" s="875"/>
      <c r="PH30" s="541"/>
      <c r="PI30" s="875"/>
      <c r="PJ30" s="875"/>
      <c r="PK30" s="875"/>
      <c r="PL30" s="875"/>
      <c r="PM30" s="875"/>
      <c r="PN30" s="875"/>
      <c r="PO30" s="875"/>
      <c r="PP30" s="875"/>
      <c r="PQ30" s="875"/>
      <c r="PR30" s="541"/>
      <c r="PS30" s="875"/>
      <c r="PT30" s="875"/>
      <c r="PU30" s="875"/>
      <c r="PV30" s="875"/>
      <c r="PW30" s="875"/>
      <c r="PX30" s="875"/>
      <c r="PY30" s="875"/>
      <c r="PZ30" s="875"/>
      <c r="QA30" s="875"/>
      <c r="QB30" s="541"/>
      <c r="QC30" s="875"/>
      <c r="QD30" s="875"/>
      <c r="QE30" s="875"/>
      <c r="QF30" s="875"/>
      <c r="QG30" s="875"/>
      <c r="QH30" s="875"/>
      <c r="QI30" s="875"/>
      <c r="QJ30" s="875"/>
      <c r="QK30" s="875"/>
      <c r="QL30" s="541"/>
      <c r="QM30" s="875"/>
      <c r="QN30" s="875"/>
      <c r="QO30" s="875"/>
      <c r="QP30" s="875"/>
      <c r="QQ30" s="875"/>
      <c r="QR30" s="875"/>
      <c r="QS30" s="875"/>
      <c r="QT30" s="875"/>
      <c r="QU30" s="875"/>
      <c r="QV30" s="541"/>
      <c r="QW30" s="875"/>
      <c r="QX30" s="875"/>
      <c r="QY30" s="875"/>
      <c r="QZ30" s="875"/>
      <c r="RA30" s="875"/>
      <c r="RB30" s="875"/>
      <c r="RC30" s="875"/>
      <c r="RD30" s="875"/>
      <c r="RE30" s="875"/>
      <c r="RF30" s="541"/>
      <c r="RG30" s="875"/>
      <c r="RH30" s="875"/>
      <c r="RI30" s="875"/>
      <c r="RJ30" s="875"/>
      <c r="RK30" s="875"/>
      <c r="RL30" s="875"/>
      <c r="RM30" s="875"/>
      <c r="RN30" s="875"/>
      <c r="RO30" s="875"/>
      <c r="RP30" s="541"/>
      <c r="RQ30" s="875"/>
      <c r="RR30" s="875"/>
      <c r="RS30" s="875"/>
      <c r="RT30" s="875"/>
      <c r="RU30" s="875"/>
      <c r="RV30" s="875"/>
      <c r="RW30" s="875"/>
      <c r="RX30" s="875"/>
      <c r="RY30" s="875"/>
      <c r="RZ30" s="541"/>
      <c r="SA30" s="875"/>
      <c r="SB30" s="875"/>
      <c r="SC30" s="875"/>
      <c r="SD30" s="875"/>
      <c r="SE30" s="875"/>
      <c r="SF30" s="875"/>
      <c r="SG30" s="875"/>
      <c r="SH30" s="875"/>
      <c r="SI30" s="875"/>
      <c r="SJ30" s="541"/>
      <c r="SK30" s="875"/>
      <c r="SL30" s="875"/>
      <c r="SM30" s="875"/>
      <c r="SN30" s="875"/>
      <c r="SO30" s="875"/>
      <c r="SP30" s="875"/>
      <c r="SQ30" s="875"/>
      <c r="SR30" s="875"/>
      <c r="SS30" s="875"/>
    </row>
    <row r="31" spans="1:513" x14ac:dyDescent="0.25">
      <c r="A31" s="140">
        <v>16</v>
      </c>
      <c r="B31" s="163" t="s">
        <v>584</v>
      </c>
      <c r="C31" s="295" t="s">
        <v>131</v>
      </c>
      <c r="D31" s="67"/>
      <c r="E31" s="208"/>
      <c r="F31" s="209"/>
      <c r="G31" s="209"/>
      <c r="H31" s="209"/>
      <c r="I31" s="209"/>
      <c r="J31" s="209"/>
      <c r="K31" s="209"/>
      <c r="L31" s="192"/>
      <c r="M31" s="548"/>
      <c r="N31" s="67"/>
      <c r="O31" s="208"/>
      <c r="P31" s="209"/>
      <c r="Q31" s="209"/>
      <c r="R31" s="209"/>
      <c r="S31" s="209"/>
      <c r="T31" s="209"/>
      <c r="U31" s="209"/>
      <c r="V31" s="192"/>
      <c r="W31" s="239"/>
      <c r="X31" s="541"/>
      <c r="Y31" s="875"/>
      <c r="Z31" s="875"/>
      <c r="AA31" s="875"/>
      <c r="AB31" s="875"/>
      <c r="AC31" s="875"/>
      <c r="AD31" s="875"/>
      <c r="AE31" s="875"/>
      <c r="AF31" s="875"/>
      <c r="AG31" s="875"/>
      <c r="AH31" s="541"/>
      <c r="AI31" s="875"/>
      <c r="AJ31" s="875"/>
      <c r="AK31" s="875"/>
      <c r="AL31" s="875"/>
      <c r="AM31" s="875"/>
      <c r="AN31" s="875"/>
      <c r="AO31" s="875"/>
      <c r="AP31" s="875"/>
      <c r="AQ31" s="875"/>
      <c r="AR31" s="541"/>
      <c r="AS31" s="875"/>
      <c r="AT31" s="875"/>
      <c r="AU31" s="875"/>
      <c r="AV31" s="875"/>
      <c r="AW31" s="875"/>
      <c r="AX31" s="875"/>
      <c r="AY31" s="875"/>
      <c r="AZ31" s="875"/>
      <c r="BA31" s="875"/>
      <c r="BB31" s="541"/>
      <c r="BC31" s="875"/>
      <c r="BD31" s="875"/>
      <c r="BE31" s="875"/>
      <c r="BF31" s="875"/>
      <c r="BG31" s="875"/>
      <c r="BH31" s="875"/>
      <c r="BI31" s="875"/>
      <c r="BJ31" s="875"/>
      <c r="BK31" s="875"/>
      <c r="BL31" s="541"/>
      <c r="BM31" s="875"/>
      <c r="BN31" s="875"/>
      <c r="BO31" s="875"/>
      <c r="BP31" s="875"/>
      <c r="BQ31" s="875"/>
      <c r="BR31" s="875"/>
      <c r="BS31" s="875"/>
      <c r="BT31" s="875"/>
      <c r="BU31" s="875"/>
      <c r="BV31" s="541"/>
      <c r="BW31" s="875"/>
      <c r="BX31" s="875"/>
      <c r="BY31" s="875"/>
      <c r="BZ31" s="875"/>
      <c r="CA31" s="875"/>
      <c r="CB31" s="875"/>
      <c r="CC31" s="875"/>
      <c r="CD31" s="875"/>
      <c r="CE31" s="875"/>
      <c r="CF31" s="541"/>
      <c r="CG31" s="875"/>
      <c r="CH31" s="875"/>
      <c r="CI31" s="875"/>
      <c r="CJ31" s="875"/>
      <c r="CK31" s="875"/>
      <c r="CL31" s="875"/>
      <c r="CM31" s="875"/>
      <c r="CN31" s="875"/>
      <c r="CO31" s="875"/>
      <c r="CP31" s="541"/>
      <c r="CQ31" s="875"/>
      <c r="CR31" s="875"/>
      <c r="CS31" s="875"/>
      <c r="CT31" s="875"/>
      <c r="CU31" s="875"/>
      <c r="CV31" s="875"/>
      <c r="CW31" s="875"/>
      <c r="CX31" s="875"/>
      <c r="CY31" s="875"/>
      <c r="CZ31" s="541"/>
      <c r="DA31" s="875"/>
      <c r="DB31" s="875"/>
      <c r="DC31" s="875"/>
      <c r="DD31" s="875"/>
      <c r="DE31" s="875"/>
      <c r="DF31" s="875"/>
      <c r="DG31" s="875"/>
      <c r="DH31" s="875"/>
      <c r="DI31" s="875"/>
      <c r="DJ31" s="541"/>
      <c r="DK31" s="875"/>
      <c r="DL31" s="875"/>
      <c r="DM31" s="875"/>
      <c r="DN31" s="875"/>
      <c r="DO31" s="875"/>
      <c r="DP31" s="875"/>
      <c r="DQ31" s="875"/>
      <c r="DR31" s="875"/>
      <c r="DS31" s="875"/>
      <c r="DT31" s="541"/>
      <c r="DU31" s="875"/>
      <c r="DV31" s="875"/>
      <c r="DW31" s="875"/>
      <c r="DX31" s="875"/>
      <c r="DY31" s="875"/>
      <c r="DZ31" s="875"/>
      <c r="EA31" s="875"/>
      <c r="EB31" s="875"/>
      <c r="EC31" s="875"/>
      <c r="ED31" s="541"/>
      <c r="EE31" s="875"/>
      <c r="EF31" s="875"/>
      <c r="EG31" s="875"/>
      <c r="EH31" s="875"/>
      <c r="EI31" s="875"/>
      <c r="EJ31" s="875"/>
      <c r="EK31" s="875"/>
      <c r="EL31" s="875"/>
      <c r="EM31" s="875"/>
      <c r="EN31" s="541"/>
      <c r="EO31" s="875"/>
      <c r="EP31" s="875"/>
      <c r="EQ31" s="875"/>
      <c r="ER31" s="875"/>
      <c r="ES31" s="875"/>
      <c r="ET31" s="875"/>
      <c r="EU31" s="875"/>
      <c r="EV31" s="875"/>
      <c r="EW31" s="875"/>
      <c r="EX31" s="541"/>
      <c r="EY31" s="875"/>
      <c r="EZ31" s="875"/>
      <c r="FA31" s="875"/>
      <c r="FB31" s="875"/>
      <c r="FC31" s="875"/>
      <c r="FD31" s="875"/>
      <c r="FE31" s="875"/>
      <c r="FF31" s="875"/>
      <c r="FG31" s="875"/>
      <c r="FH31" s="541"/>
      <c r="FI31" s="875"/>
      <c r="FJ31" s="875"/>
      <c r="FK31" s="875"/>
      <c r="FL31" s="875"/>
      <c r="FM31" s="875"/>
      <c r="FN31" s="875"/>
      <c r="FO31" s="875"/>
      <c r="FP31" s="875"/>
      <c r="FQ31" s="875"/>
      <c r="FR31" s="541"/>
      <c r="FS31" s="875"/>
      <c r="FT31" s="875"/>
      <c r="FU31" s="875"/>
      <c r="FV31" s="875"/>
      <c r="FW31" s="875"/>
      <c r="FX31" s="875"/>
      <c r="FY31" s="875"/>
      <c r="FZ31" s="875"/>
      <c r="GA31" s="875"/>
      <c r="GB31" s="541"/>
      <c r="GC31" s="875"/>
      <c r="GD31" s="875"/>
      <c r="GE31" s="875"/>
      <c r="GF31" s="875"/>
      <c r="GG31" s="875"/>
      <c r="GH31" s="875"/>
      <c r="GI31" s="875"/>
      <c r="GJ31" s="875"/>
      <c r="GK31" s="875"/>
      <c r="GL31" s="541"/>
      <c r="GM31" s="875"/>
      <c r="GN31" s="875"/>
      <c r="GO31" s="875"/>
      <c r="GP31" s="875"/>
      <c r="GQ31" s="875"/>
      <c r="GR31" s="875"/>
      <c r="GS31" s="875"/>
      <c r="GT31" s="875"/>
      <c r="GU31" s="875"/>
      <c r="GV31" s="541"/>
      <c r="GW31" s="875"/>
      <c r="GX31" s="875"/>
      <c r="GY31" s="875"/>
      <c r="GZ31" s="875"/>
      <c r="HA31" s="875"/>
      <c r="HB31" s="875"/>
      <c r="HC31" s="875"/>
      <c r="HD31" s="875"/>
      <c r="HE31" s="875"/>
      <c r="HF31" s="541"/>
      <c r="HG31" s="875"/>
      <c r="HH31" s="875"/>
      <c r="HI31" s="875"/>
      <c r="HJ31" s="875"/>
      <c r="HK31" s="875"/>
      <c r="HL31" s="875"/>
      <c r="HM31" s="875"/>
      <c r="HN31" s="875"/>
      <c r="HO31" s="875"/>
      <c r="HP31" s="541"/>
      <c r="HQ31" s="875"/>
      <c r="HR31" s="875"/>
      <c r="HS31" s="875"/>
      <c r="HT31" s="875"/>
      <c r="HU31" s="875"/>
      <c r="HV31" s="875"/>
      <c r="HW31" s="875"/>
      <c r="HX31" s="875"/>
      <c r="HY31" s="875"/>
      <c r="HZ31" s="541"/>
      <c r="IA31" s="875"/>
      <c r="IB31" s="875"/>
      <c r="IC31" s="875"/>
      <c r="ID31" s="875"/>
      <c r="IE31" s="875"/>
      <c r="IF31" s="875"/>
      <c r="IG31" s="875"/>
      <c r="IH31" s="875"/>
      <c r="II31" s="875"/>
      <c r="IJ31" s="541"/>
      <c r="IK31" s="875"/>
      <c r="IL31" s="875"/>
      <c r="IM31" s="875"/>
      <c r="IN31" s="875"/>
      <c r="IO31" s="875"/>
      <c r="IP31" s="875"/>
      <c r="IQ31" s="875"/>
      <c r="IR31" s="875"/>
      <c r="IS31" s="875"/>
      <c r="IT31" s="541"/>
      <c r="IU31" s="875"/>
      <c r="IV31" s="875"/>
      <c r="IW31" s="875"/>
      <c r="IX31" s="875"/>
      <c r="IY31" s="875"/>
      <c r="IZ31" s="875"/>
      <c r="JA31" s="875"/>
      <c r="JB31" s="875"/>
      <c r="JC31" s="875"/>
      <c r="JD31" s="541"/>
      <c r="JE31" s="875"/>
      <c r="JF31" s="875"/>
      <c r="JG31" s="875"/>
      <c r="JH31" s="875"/>
      <c r="JI31" s="875"/>
      <c r="JJ31" s="875"/>
      <c r="JK31" s="875"/>
      <c r="JL31" s="875"/>
      <c r="JM31" s="875"/>
      <c r="JN31" s="541"/>
      <c r="JO31" s="875"/>
      <c r="JP31" s="875"/>
      <c r="JQ31" s="875"/>
      <c r="JR31" s="875"/>
      <c r="JS31" s="875"/>
      <c r="JT31" s="875"/>
      <c r="JU31" s="875"/>
      <c r="JV31" s="875"/>
      <c r="JW31" s="875"/>
      <c r="JX31" s="541"/>
      <c r="JY31" s="875"/>
      <c r="JZ31" s="875"/>
      <c r="KA31" s="875"/>
      <c r="KB31" s="875"/>
      <c r="KC31" s="875"/>
      <c r="KD31" s="875"/>
      <c r="KE31" s="875"/>
      <c r="KF31" s="875"/>
      <c r="KG31" s="875"/>
      <c r="KH31" s="541"/>
      <c r="KI31" s="875"/>
      <c r="KJ31" s="875"/>
      <c r="KK31" s="875"/>
      <c r="KL31" s="875"/>
      <c r="KM31" s="875"/>
      <c r="KN31" s="875"/>
      <c r="KO31" s="875"/>
      <c r="KP31" s="875"/>
      <c r="KQ31" s="875"/>
      <c r="KR31" s="541"/>
      <c r="KS31" s="875"/>
      <c r="KT31" s="875"/>
      <c r="KU31" s="875"/>
      <c r="KV31" s="875"/>
      <c r="KW31" s="875"/>
      <c r="KX31" s="875"/>
      <c r="KY31" s="875"/>
      <c r="KZ31" s="875"/>
      <c r="LA31" s="875"/>
      <c r="LB31" s="541"/>
      <c r="LC31" s="875"/>
      <c r="LD31" s="875"/>
      <c r="LE31" s="875"/>
      <c r="LF31" s="875"/>
      <c r="LG31" s="875"/>
      <c r="LH31" s="875"/>
      <c r="LI31" s="875"/>
      <c r="LJ31" s="875"/>
      <c r="LK31" s="875"/>
      <c r="LL31" s="541"/>
      <c r="LM31" s="875"/>
      <c r="LN31" s="875"/>
      <c r="LO31" s="875"/>
      <c r="LP31" s="875"/>
      <c r="LQ31" s="875"/>
      <c r="LR31" s="875"/>
      <c r="LS31" s="875"/>
      <c r="LT31" s="875"/>
      <c r="LU31" s="875"/>
      <c r="LV31" s="541"/>
      <c r="LW31" s="875"/>
      <c r="LX31" s="875"/>
      <c r="LY31" s="875"/>
      <c r="LZ31" s="875"/>
      <c r="MA31" s="875"/>
      <c r="MB31" s="875"/>
      <c r="MC31" s="875"/>
      <c r="MD31" s="875"/>
      <c r="ME31" s="875"/>
      <c r="MF31" s="541"/>
      <c r="MG31" s="875"/>
      <c r="MH31" s="875"/>
      <c r="MI31" s="875"/>
      <c r="MJ31" s="875"/>
      <c r="MK31" s="875"/>
      <c r="ML31" s="875"/>
      <c r="MM31" s="875"/>
      <c r="MN31" s="875"/>
      <c r="MO31" s="875"/>
      <c r="MP31" s="541"/>
      <c r="MQ31" s="875"/>
      <c r="MR31" s="875"/>
      <c r="MS31" s="875"/>
      <c r="MT31" s="875"/>
      <c r="MU31" s="875"/>
      <c r="MV31" s="875"/>
      <c r="MW31" s="875"/>
      <c r="MX31" s="875"/>
      <c r="MY31" s="875"/>
      <c r="MZ31" s="541"/>
      <c r="NA31" s="875"/>
      <c r="NB31" s="875"/>
      <c r="NC31" s="875"/>
      <c r="ND31" s="875"/>
      <c r="NE31" s="875"/>
      <c r="NF31" s="875"/>
      <c r="NG31" s="875"/>
      <c r="NH31" s="875"/>
      <c r="NI31" s="875"/>
      <c r="NJ31" s="541"/>
      <c r="NK31" s="875"/>
      <c r="NL31" s="875"/>
      <c r="NM31" s="875"/>
      <c r="NN31" s="875"/>
      <c r="NO31" s="875"/>
      <c r="NP31" s="875"/>
      <c r="NQ31" s="875"/>
      <c r="NR31" s="875"/>
      <c r="NS31" s="875"/>
      <c r="NT31" s="541"/>
      <c r="NU31" s="875"/>
      <c r="NV31" s="875"/>
      <c r="NW31" s="875"/>
      <c r="NX31" s="875"/>
      <c r="NY31" s="875"/>
      <c r="NZ31" s="875"/>
      <c r="OA31" s="875"/>
      <c r="OB31" s="875"/>
      <c r="OC31" s="875"/>
      <c r="OD31" s="541"/>
      <c r="OE31" s="875"/>
      <c r="OF31" s="875"/>
      <c r="OG31" s="875"/>
      <c r="OH31" s="875"/>
      <c r="OI31" s="875"/>
      <c r="OJ31" s="875"/>
      <c r="OK31" s="875"/>
      <c r="OL31" s="875"/>
      <c r="OM31" s="875"/>
      <c r="ON31" s="541"/>
      <c r="OO31" s="875"/>
      <c r="OP31" s="875"/>
      <c r="OQ31" s="875"/>
      <c r="OR31" s="875"/>
      <c r="OS31" s="875"/>
      <c r="OT31" s="875"/>
      <c r="OU31" s="875"/>
      <c r="OV31" s="875"/>
      <c r="OW31" s="875"/>
      <c r="OX31" s="541"/>
      <c r="OY31" s="875"/>
      <c r="OZ31" s="875"/>
      <c r="PA31" s="875"/>
      <c r="PB31" s="875"/>
      <c r="PC31" s="875"/>
      <c r="PD31" s="875"/>
      <c r="PE31" s="875"/>
      <c r="PF31" s="875"/>
      <c r="PG31" s="875"/>
      <c r="PH31" s="541"/>
      <c r="PI31" s="875"/>
      <c r="PJ31" s="875"/>
      <c r="PK31" s="875"/>
      <c r="PL31" s="875"/>
      <c r="PM31" s="875"/>
      <c r="PN31" s="875"/>
      <c r="PO31" s="875"/>
      <c r="PP31" s="875"/>
      <c r="PQ31" s="875"/>
      <c r="PR31" s="541"/>
      <c r="PS31" s="875"/>
      <c r="PT31" s="875"/>
      <c r="PU31" s="875"/>
      <c r="PV31" s="875"/>
      <c r="PW31" s="875"/>
      <c r="PX31" s="875"/>
      <c r="PY31" s="875"/>
      <c r="PZ31" s="875"/>
      <c r="QA31" s="875"/>
      <c r="QB31" s="541"/>
      <c r="QC31" s="875"/>
      <c r="QD31" s="875"/>
      <c r="QE31" s="875"/>
      <c r="QF31" s="875"/>
      <c r="QG31" s="875"/>
      <c r="QH31" s="875"/>
      <c r="QI31" s="875"/>
      <c r="QJ31" s="875"/>
      <c r="QK31" s="875"/>
      <c r="QL31" s="541"/>
      <c r="QM31" s="875"/>
      <c r="QN31" s="875"/>
      <c r="QO31" s="875"/>
      <c r="QP31" s="875"/>
      <c r="QQ31" s="875"/>
      <c r="QR31" s="875"/>
      <c r="QS31" s="875"/>
      <c r="QT31" s="875"/>
      <c r="QU31" s="875"/>
      <c r="QV31" s="541"/>
      <c r="QW31" s="875"/>
      <c r="QX31" s="875"/>
      <c r="QY31" s="875"/>
      <c r="QZ31" s="875"/>
      <c r="RA31" s="875"/>
      <c r="RB31" s="875"/>
      <c r="RC31" s="875"/>
      <c r="RD31" s="875"/>
      <c r="RE31" s="875"/>
      <c r="RF31" s="541"/>
      <c r="RG31" s="875"/>
      <c r="RH31" s="875"/>
      <c r="RI31" s="875"/>
      <c r="RJ31" s="875"/>
      <c r="RK31" s="875"/>
      <c r="RL31" s="875"/>
      <c r="RM31" s="875"/>
      <c r="RN31" s="875"/>
      <c r="RO31" s="875"/>
      <c r="RP31" s="541"/>
      <c r="RQ31" s="875"/>
      <c r="RR31" s="875"/>
      <c r="RS31" s="875"/>
      <c r="RT31" s="875"/>
      <c r="RU31" s="875"/>
      <c r="RV31" s="875"/>
      <c r="RW31" s="875"/>
      <c r="RX31" s="875"/>
      <c r="RY31" s="875"/>
      <c r="RZ31" s="541"/>
      <c r="SA31" s="875"/>
      <c r="SB31" s="875"/>
      <c r="SC31" s="875"/>
      <c r="SD31" s="875"/>
      <c r="SE31" s="875"/>
      <c r="SF31" s="875"/>
      <c r="SG31" s="875"/>
      <c r="SH31" s="875"/>
      <c r="SI31" s="875"/>
      <c r="SJ31" s="541"/>
      <c r="SK31" s="875"/>
      <c r="SL31" s="875"/>
      <c r="SM31" s="875"/>
      <c r="SN31" s="875"/>
      <c r="SO31" s="875"/>
      <c r="SP31" s="875"/>
      <c r="SQ31" s="875"/>
      <c r="SR31" s="875"/>
      <c r="SS31" s="875"/>
    </row>
    <row r="32" spans="1:513" x14ac:dyDescent="0.25">
      <c r="A32" s="140">
        <v>17</v>
      </c>
      <c r="B32" s="163" t="s">
        <v>585</v>
      </c>
      <c r="C32" s="295" t="s">
        <v>130</v>
      </c>
      <c r="D32" s="67"/>
      <c r="E32" s="208"/>
      <c r="F32" s="209"/>
      <c r="G32" s="209"/>
      <c r="H32" s="209"/>
      <c r="I32" s="209"/>
      <c r="J32" s="209"/>
      <c r="K32" s="209"/>
      <c r="L32" s="192"/>
      <c r="M32" s="548"/>
      <c r="N32" s="67"/>
      <c r="O32" s="208"/>
      <c r="P32" s="209"/>
      <c r="Q32" s="209"/>
      <c r="R32" s="209"/>
      <c r="S32" s="209"/>
      <c r="T32" s="209"/>
      <c r="U32" s="209"/>
      <c r="V32" s="192"/>
      <c r="W32" s="239"/>
      <c r="X32" s="541"/>
      <c r="Y32" s="875"/>
      <c r="Z32" s="875"/>
      <c r="AA32" s="875"/>
      <c r="AB32" s="875"/>
      <c r="AC32" s="875"/>
      <c r="AD32" s="875"/>
      <c r="AE32" s="875"/>
      <c r="AF32" s="875"/>
      <c r="AG32" s="875"/>
      <c r="AH32" s="541"/>
      <c r="AI32" s="875"/>
      <c r="AJ32" s="875"/>
      <c r="AK32" s="875"/>
      <c r="AL32" s="875"/>
      <c r="AM32" s="875"/>
      <c r="AN32" s="875"/>
      <c r="AO32" s="875"/>
      <c r="AP32" s="875"/>
      <c r="AQ32" s="875"/>
      <c r="AR32" s="541"/>
      <c r="AS32" s="875"/>
      <c r="AT32" s="875"/>
      <c r="AU32" s="875"/>
      <c r="AV32" s="875"/>
      <c r="AW32" s="875"/>
      <c r="AX32" s="875"/>
      <c r="AY32" s="875"/>
      <c r="AZ32" s="875"/>
      <c r="BA32" s="875"/>
      <c r="BB32" s="541"/>
      <c r="BC32" s="875"/>
      <c r="BD32" s="875"/>
      <c r="BE32" s="875"/>
      <c r="BF32" s="875"/>
      <c r="BG32" s="875"/>
      <c r="BH32" s="875"/>
      <c r="BI32" s="875"/>
      <c r="BJ32" s="875"/>
      <c r="BK32" s="875"/>
      <c r="BL32" s="541"/>
      <c r="BM32" s="875"/>
      <c r="BN32" s="875"/>
      <c r="BO32" s="875"/>
      <c r="BP32" s="875"/>
      <c r="BQ32" s="875"/>
      <c r="BR32" s="875"/>
      <c r="BS32" s="875"/>
      <c r="BT32" s="875"/>
      <c r="BU32" s="875"/>
      <c r="BV32" s="541"/>
      <c r="BW32" s="875"/>
      <c r="BX32" s="875"/>
      <c r="BY32" s="875"/>
      <c r="BZ32" s="875"/>
      <c r="CA32" s="875"/>
      <c r="CB32" s="875"/>
      <c r="CC32" s="875"/>
      <c r="CD32" s="875"/>
      <c r="CE32" s="875"/>
      <c r="CF32" s="541"/>
      <c r="CG32" s="875"/>
      <c r="CH32" s="875"/>
      <c r="CI32" s="875"/>
      <c r="CJ32" s="875"/>
      <c r="CK32" s="875"/>
      <c r="CL32" s="875"/>
      <c r="CM32" s="875"/>
      <c r="CN32" s="875"/>
      <c r="CO32" s="875"/>
      <c r="CP32" s="541"/>
      <c r="CQ32" s="875"/>
      <c r="CR32" s="875"/>
      <c r="CS32" s="875"/>
      <c r="CT32" s="875"/>
      <c r="CU32" s="875"/>
      <c r="CV32" s="875"/>
      <c r="CW32" s="875"/>
      <c r="CX32" s="875"/>
      <c r="CY32" s="875"/>
      <c r="CZ32" s="541"/>
      <c r="DA32" s="875"/>
      <c r="DB32" s="875"/>
      <c r="DC32" s="875"/>
      <c r="DD32" s="875"/>
      <c r="DE32" s="875"/>
      <c r="DF32" s="875"/>
      <c r="DG32" s="875"/>
      <c r="DH32" s="875"/>
      <c r="DI32" s="875"/>
      <c r="DJ32" s="541"/>
      <c r="DK32" s="875"/>
      <c r="DL32" s="875"/>
      <c r="DM32" s="875"/>
      <c r="DN32" s="875"/>
      <c r="DO32" s="875"/>
      <c r="DP32" s="875"/>
      <c r="DQ32" s="875"/>
      <c r="DR32" s="875"/>
      <c r="DS32" s="875"/>
      <c r="DT32" s="541"/>
      <c r="DU32" s="875"/>
      <c r="DV32" s="875"/>
      <c r="DW32" s="875"/>
      <c r="DX32" s="875"/>
      <c r="DY32" s="875"/>
      <c r="DZ32" s="875"/>
      <c r="EA32" s="875"/>
      <c r="EB32" s="875"/>
      <c r="EC32" s="875"/>
      <c r="ED32" s="541"/>
      <c r="EE32" s="875"/>
      <c r="EF32" s="875"/>
      <c r="EG32" s="875"/>
      <c r="EH32" s="875"/>
      <c r="EI32" s="875"/>
      <c r="EJ32" s="875"/>
      <c r="EK32" s="875"/>
      <c r="EL32" s="875"/>
      <c r="EM32" s="875"/>
      <c r="EN32" s="541"/>
      <c r="EO32" s="875"/>
      <c r="EP32" s="875"/>
      <c r="EQ32" s="875"/>
      <c r="ER32" s="875"/>
      <c r="ES32" s="875"/>
      <c r="ET32" s="875"/>
      <c r="EU32" s="875"/>
      <c r="EV32" s="875"/>
      <c r="EW32" s="875"/>
      <c r="EX32" s="541"/>
      <c r="EY32" s="875"/>
      <c r="EZ32" s="875"/>
      <c r="FA32" s="875"/>
      <c r="FB32" s="875"/>
      <c r="FC32" s="875"/>
      <c r="FD32" s="875"/>
      <c r="FE32" s="875"/>
      <c r="FF32" s="875"/>
      <c r="FG32" s="875"/>
      <c r="FH32" s="541"/>
      <c r="FI32" s="875"/>
      <c r="FJ32" s="875"/>
      <c r="FK32" s="875"/>
      <c r="FL32" s="875"/>
      <c r="FM32" s="875"/>
      <c r="FN32" s="875"/>
      <c r="FO32" s="875"/>
      <c r="FP32" s="875"/>
      <c r="FQ32" s="875"/>
      <c r="FR32" s="541"/>
      <c r="FS32" s="875"/>
      <c r="FT32" s="875"/>
      <c r="FU32" s="875"/>
      <c r="FV32" s="875"/>
      <c r="FW32" s="875"/>
      <c r="FX32" s="875"/>
      <c r="FY32" s="875"/>
      <c r="FZ32" s="875"/>
      <c r="GA32" s="875"/>
      <c r="GB32" s="541"/>
      <c r="GC32" s="875"/>
      <c r="GD32" s="875"/>
      <c r="GE32" s="875"/>
      <c r="GF32" s="875"/>
      <c r="GG32" s="875"/>
      <c r="GH32" s="875"/>
      <c r="GI32" s="875"/>
      <c r="GJ32" s="875"/>
      <c r="GK32" s="875"/>
      <c r="GL32" s="541"/>
      <c r="GM32" s="875"/>
      <c r="GN32" s="875"/>
      <c r="GO32" s="875"/>
      <c r="GP32" s="875"/>
      <c r="GQ32" s="875"/>
      <c r="GR32" s="875"/>
      <c r="GS32" s="875"/>
      <c r="GT32" s="875"/>
      <c r="GU32" s="875"/>
      <c r="GV32" s="541"/>
      <c r="GW32" s="875"/>
      <c r="GX32" s="875"/>
      <c r="GY32" s="875"/>
      <c r="GZ32" s="875"/>
      <c r="HA32" s="875"/>
      <c r="HB32" s="875"/>
      <c r="HC32" s="875"/>
      <c r="HD32" s="875"/>
      <c r="HE32" s="875"/>
      <c r="HF32" s="541"/>
      <c r="HG32" s="875"/>
      <c r="HH32" s="875"/>
      <c r="HI32" s="875"/>
      <c r="HJ32" s="875"/>
      <c r="HK32" s="875"/>
      <c r="HL32" s="875"/>
      <c r="HM32" s="875"/>
      <c r="HN32" s="875"/>
      <c r="HO32" s="875"/>
      <c r="HP32" s="541"/>
      <c r="HQ32" s="875"/>
      <c r="HR32" s="875"/>
      <c r="HS32" s="875"/>
      <c r="HT32" s="875"/>
      <c r="HU32" s="875"/>
      <c r="HV32" s="875"/>
      <c r="HW32" s="875"/>
      <c r="HX32" s="875"/>
      <c r="HY32" s="875"/>
      <c r="HZ32" s="541"/>
      <c r="IA32" s="875"/>
      <c r="IB32" s="875"/>
      <c r="IC32" s="875"/>
      <c r="ID32" s="875"/>
      <c r="IE32" s="875"/>
      <c r="IF32" s="875"/>
      <c r="IG32" s="875"/>
      <c r="IH32" s="875"/>
      <c r="II32" s="875"/>
      <c r="IJ32" s="541"/>
      <c r="IK32" s="875"/>
      <c r="IL32" s="875"/>
      <c r="IM32" s="875"/>
      <c r="IN32" s="875"/>
      <c r="IO32" s="875"/>
      <c r="IP32" s="875"/>
      <c r="IQ32" s="875"/>
      <c r="IR32" s="875"/>
      <c r="IS32" s="875"/>
      <c r="IT32" s="541"/>
      <c r="IU32" s="875"/>
      <c r="IV32" s="875"/>
      <c r="IW32" s="875"/>
      <c r="IX32" s="875"/>
      <c r="IY32" s="875"/>
      <c r="IZ32" s="875"/>
      <c r="JA32" s="875"/>
      <c r="JB32" s="875"/>
      <c r="JC32" s="875"/>
      <c r="JD32" s="541"/>
      <c r="JE32" s="875"/>
      <c r="JF32" s="875"/>
      <c r="JG32" s="875"/>
      <c r="JH32" s="875"/>
      <c r="JI32" s="875"/>
      <c r="JJ32" s="875"/>
      <c r="JK32" s="875"/>
      <c r="JL32" s="875"/>
      <c r="JM32" s="875"/>
      <c r="JN32" s="541"/>
      <c r="JO32" s="875"/>
      <c r="JP32" s="875"/>
      <c r="JQ32" s="875"/>
      <c r="JR32" s="875"/>
      <c r="JS32" s="875"/>
      <c r="JT32" s="875"/>
      <c r="JU32" s="875"/>
      <c r="JV32" s="875"/>
      <c r="JW32" s="875"/>
      <c r="JX32" s="541"/>
      <c r="JY32" s="875"/>
      <c r="JZ32" s="875"/>
      <c r="KA32" s="875"/>
      <c r="KB32" s="875"/>
      <c r="KC32" s="875"/>
      <c r="KD32" s="875"/>
      <c r="KE32" s="875"/>
      <c r="KF32" s="875"/>
      <c r="KG32" s="875"/>
      <c r="KH32" s="541"/>
      <c r="KI32" s="875"/>
      <c r="KJ32" s="875"/>
      <c r="KK32" s="875"/>
      <c r="KL32" s="875"/>
      <c r="KM32" s="875"/>
      <c r="KN32" s="875"/>
      <c r="KO32" s="875"/>
      <c r="KP32" s="875"/>
      <c r="KQ32" s="875"/>
      <c r="KR32" s="541"/>
      <c r="KS32" s="875"/>
      <c r="KT32" s="875"/>
      <c r="KU32" s="875"/>
      <c r="KV32" s="875"/>
      <c r="KW32" s="875"/>
      <c r="KX32" s="875"/>
      <c r="KY32" s="875"/>
      <c r="KZ32" s="875"/>
      <c r="LA32" s="875"/>
      <c r="LB32" s="541"/>
      <c r="LC32" s="875"/>
      <c r="LD32" s="875"/>
      <c r="LE32" s="875"/>
      <c r="LF32" s="875"/>
      <c r="LG32" s="875"/>
      <c r="LH32" s="875"/>
      <c r="LI32" s="875"/>
      <c r="LJ32" s="875"/>
      <c r="LK32" s="875"/>
      <c r="LL32" s="541"/>
      <c r="LM32" s="875"/>
      <c r="LN32" s="875"/>
      <c r="LO32" s="875"/>
      <c r="LP32" s="875"/>
      <c r="LQ32" s="875"/>
      <c r="LR32" s="875"/>
      <c r="LS32" s="875"/>
      <c r="LT32" s="875"/>
      <c r="LU32" s="875"/>
      <c r="LV32" s="541"/>
      <c r="LW32" s="875"/>
      <c r="LX32" s="875"/>
      <c r="LY32" s="875"/>
      <c r="LZ32" s="875"/>
      <c r="MA32" s="875"/>
      <c r="MB32" s="875"/>
      <c r="MC32" s="875"/>
      <c r="MD32" s="875"/>
      <c r="ME32" s="875"/>
      <c r="MF32" s="541"/>
      <c r="MG32" s="875"/>
      <c r="MH32" s="875"/>
      <c r="MI32" s="875"/>
      <c r="MJ32" s="875"/>
      <c r="MK32" s="875"/>
      <c r="ML32" s="875"/>
      <c r="MM32" s="875"/>
      <c r="MN32" s="875"/>
      <c r="MO32" s="875"/>
      <c r="MP32" s="541"/>
      <c r="MQ32" s="875"/>
      <c r="MR32" s="875"/>
      <c r="MS32" s="875"/>
      <c r="MT32" s="875"/>
      <c r="MU32" s="875"/>
      <c r="MV32" s="875"/>
      <c r="MW32" s="875"/>
      <c r="MX32" s="875"/>
      <c r="MY32" s="875"/>
      <c r="MZ32" s="541"/>
      <c r="NA32" s="875"/>
      <c r="NB32" s="875"/>
      <c r="NC32" s="875"/>
      <c r="ND32" s="875"/>
      <c r="NE32" s="875"/>
      <c r="NF32" s="875"/>
      <c r="NG32" s="875"/>
      <c r="NH32" s="875"/>
      <c r="NI32" s="875"/>
      <c r="NJ32" s="541"/>
      <c r="NK32" s="875"/>
      <c r="NL32" s="875"/>
      <c r="NM32" s="875"/>
      <c r="NN32" s="875"/>
      <c r="NO32" s="875"/>
      <c r="NP32" s="875"/>
      <c r="NQ32" s="875"/>
      <c r="NR32" s="875"/>
      <c r="NS32" s="875"/>
      <c r="NT32" s="541"/>
      <c r="NU32" s="875"/>
      <c r="NV32" s="875"/>
      <c r="NW32" s="875"/>
      <c r="NX32" s="875"/>
      <c r="NY32" s="875"/>
      <c r="NZ32" s="875"/>
      <c r="OA32" s="875"/>
      <c r="OB32" s="875"/>
      <c r="OC32" s="875"/>
      <c r="OD32" s="541"/>
      <c r="OE32" s="875"/>
      <c r="OF32" s="875"/>
      <c r="OG32" s="875"/>
      <c r="OH32" s="875"/>
      <c r="OI32" s="875"/>
      <c r="OJ32" s="875"/>
      <c r="OK32" s="875"/>
      <c r="OL32" s="875"/>
      <c r="OM32" s="875"/>
      <c r="ON32" s="541"/>
      <c r="OO32" s="875"/>
      <c r="OP32" s="875"/>
      <c r="OQ32" s="875"/>
      <c r="OR32" s="875"/>
      <c r="OS32" s="875"/>
      <c r="OT32" s="875"/>
      <c r="OU32" s="875"/>
      <c r="OV32" s="875"/>
      <c r="OW32" s="875"/>
      <c r="OX32" s="541"/>
      <c r="OY32" s="875"/>
      <c r="OZ32" s="875"/>
      <c r="PA32" s="875"/>
      <c r="PB32" s="875"/>
      <c r="PC32" s="875"/>
      <c r="PD32" s="875"/>
      <c r="PE32" s="875"/>
      <c r="PF32" s="875"/>
      <c r="PG32" s="875"/>
      <c r="PH32" s="541"/>
      <c r="PI32" s="875"/>
      <c r="PJ32" s="875"/>
      <c r="PK32" s="875"/>
      <c r="PL32" s="875"/>
      <c r="PM32" s="875"/>
      <c r="PN32" s="875"/>
      <c r="PO32" s="875"/>
      <c r="PP32" s="875"/>
      <c r="PQ32" s="875"/>
      <c r="PR32" s="541"/>
      <c r="PS32" s="875"/>
      <c r="PT32" s="875"/>
      <c r="PU32" s="875"/>
      <c r="PV32" s="875"/>
      <c r="PW32" s="875"/>
      <c r="PX32" s="875"/>
      <c r="PY32" s="875"/>
      <c r="PZ32" s="875"/>
      <c r="QA32" s="875"/>
      <c r="QB32" s="541"/>
      <c r="QC32" s="875"/>
      <c r="QD32" s="875"/>
      <c r="QE32" s="875"/>
      <c r="QF32" s="875"/>
      <c r="QG32" s="875"/>
      <c r="QH32" s="875"/>
      <c r="QI32" s="875"/>
      <c r="QJ32" s="875"/>
      <c r="QK32" s="875"/>
      <c r="QL32" s="541"/>
      <c r="QM32" s="875"/>
      <c r="QN32" s="875"/>
      <c r="QO32" s="875"/>
      <c r="QP32" s="875"/>
      <c r="QQ32" s="875"/>
      <c r="QR32" s="875"/>
      <c r="QS32" s="875"/>
      <c r="QT32" s="875"/>
      <c r="QU32" s="875"/>
      <c r="QV32" s="541"/>
      <c r="QW32" s="875"/>
      <c r="QX32" s="875"/>
      <c r="QY32" s="875"/>
      <c r="QZ32" s="875"/>
      <c r="RA32" s="875"/>
      <c r="RB32" s="875"/>
      <c r="RC32" s="875"/>
      <c r="RD32" s="875"/>
      <c r="RE32" s="875"/>
      <c r="RF32" s="541"/>
      <c r="RG32" s="875"/>
      <c r="RH32" s="875"/>
      <c r="RI32" s="875"/>
      <c r="RJ32" s="875"/>
      <c r="RK32" s="875"/>
      <c r="RL32" s="875"/>
      <c r="RM32" s="875"/>
      <c r="RN32" s="875"/>
      <c r="RO32" s="875"/>
      <c r="RP32" s="541"/>
      <c r="RQ32" s="875"/>
      <c r="RR32" s="875"/>
      <c r="RS32" s="875"/>
      <c r="RT32" s="875"/>
      <c r="RU32" s="875"/>
      <c r="RV32" s="875"/>
      <c r="RW32" s="875"/>
      <c r="RX32" s="875"/>
      <c r="RY32" s="875"/>
      <c r="RZ32" s="541"/>
      <c r="SA32" s="875"/>
      <c r="SB32" s="875"/>
      <c r="SC32" s="875"/>
      <c r="SD32" s="875"/>
      <c r="SE32" s="875"/>
      <c r="SF32" s="875"/>
      <c r="SG32" s="875"/>
      <c r="SH32" s="875"/>
      <c r="SI32" s="875"/>
      <c r="SJ32" s="541"/>
      <c r="SK32" s="875"/>
      <c r="SL32" s="875"/>
      <c r="SM32" s="875"/>
      <c r="SN32" s="875"/>
      <c r="SO32" s="875"/>
      <c r="SP32" s="875"/>
      <c r="SQ32" s="875"/>
      <c r="SR32" s="875"/>
      <c r="SS32" s="875"/>
    </row>
    <row r="33" spans="1:513" x14ac:dyDescent="0.25">
      <c r="A33" s="140">
        <v>18</v>
      </c>
      <c r="B33" s="163" t="s">
        <v>582</v>
      </c>
      <c r="C33" s="295" t="s">
        <v>130</v>
      </c>
      <c r="D33" s="67"/>
      <c r="E33" s="208"/>
      <c r="F33" s="209"/>
      <c r="G33" s="209"/>
      <c r="H33" s="209"/>
      <c r="I33" s="209"/>
      <c r="J33" s="209"/>
      <c r="K33" s="209"/>
      <c r="L33" s="192"/>
      <c r="M33" s="548"/>
      <c r="N33" s="67"/>
      <c r="O33" s="208"/>
      <c r="P33" s="209"/>
      <c r="Q33" s="209"/>
      <c r="R33" s="209"/>
      <c r="S33" s="209"/>
      <c r="T33" s="209"/>
      <c r="U33" s="209"/>
      <c r="V33" s="192"/>
      <c r="W33" s="239"/>
      <c r="X33" s="541"/>
      <c r="Y33" s="875"/>
      <c r="Z33" s="875"/>
      <c r="AA33" s="875"/>
      <c r="AB33" s="875"/>
      <c r="AC33" s="875"/>
      <c r="AD33" s="875"/>
      <c r="AE33" s="875"/>
      <c r="AF33" s="875"/>
      <c r="AG33" s="875"/>
      <c r="AH33" s="541"/>
      <c r="AI33" s="875"/>
      <c r="AJ33" s="875"/>
      <c r="AK33" s="875"/>
      <c r="AL33" s="875"/>
      <c r="AM33" s="875"/>
      <c r="AN33" s="875"/>
      <c r="AO33" s="875"/>
      <c r="AP33" s="875"/>
      <c r="AQ33" s="875"/>
      <c r="AR33" s="541"/>
      <c r="AS33" s="875"/>
      <c r="AT33" s="875"/>
      <c r="AU33" s="875"/>
      <c r="AV33" s="875"/>
      <c r="AW33" s="875"/>
      <c r="AX33" s="875"/>
      <c r="AY33" s="875"/>
      <c r="AZ33" s="875"/>
      <c r="BA33" s="875"/>
      <c r="BB33" s="541"/>
      <c r="BC33" s="875"/>
      <c r="BD33" s="875"/>
      <c r="BE33" s="875"/>
      <c r="BF33" s="875"/>
      <c r="BG33" s="875"/>
      <c r="BH33" s="875"/>
      <c r="BI33" s="875"/>
      <c r="BJ33" s="875"/>
      <c r="BK33" s="875"/>
      <c r="BL33" s="541"/>
      <c r="BM33" s="875"/>
      <c r="BN33" s="875"/>
      <c r="BO33" s="875"/>
      <c r="BP33" s="875"/>
      <c r="BQ33" s="875"/>
      <c r="BR33" s="875"/>
      <c r="BS33" s="875"/>
      <c r="BT33" s="875"/>
      <c r="BU33" s="875"/>
      <c r="BV33" s="541"/>
      <c r="BW33" s="875"/>
      <c r="BX33" s="875"/>
      <c r="BY33" s="875"/>
      <c r="BZ33" s="875"/>
      <c r="CA33" s="875"/>
      <c r="CB33" s="875"/>
      <c r="CC33" s="875"/>
      <c r="CD33" s="875"/>
      <c r="CE33" s="875"/>
      <c r="CF33" s="541"/>
      <c r="CG33" s="875"/>
      <c r="CH33" s="875"/>
      <c r="CI33" s="875"/>
      <c r="CJ33" s="875"/>
      <c r="CK33" s="875"/>
      <c r="CL33" s="875"/>
      <c r="CM33" s="875"/>
      <c r="CN33" s="875"/>
      <c r="CO33" s="875"/>
      <c r="CP33" s="541"/>
      <c r="CQ33" s="875"/>
      <c r="CR33" s="875"/>
      <c r="CS33" s="875"/>
      <c r="CT33" s="875"/>
      <c r="CU33" s="875"/>
      <c r="CV33" s="875"/>
      <c r="CW33" s="875"/>
      <c r="CX33" s="875"/>
      <c r="CY33" s="875"/>
      <c r="CZ33" s="541"/>
      <c r="DA33" s="875"/>
      <c r="DB33" s="875"/>
      <c r="DC33" s="875"/>
      <c r="DD33" s="875"/>
      <c r="DE33" s="875"/>
      <c r="DF33" s="875"/>
      <c r="DG33" s="875"/>
      <c r="DH33" s="875"/>
      <c r="DI33" s="875"/>
      <c r="DJ33" s="541"/>
      <c r="DK33" s="875"/>
      <c r="DL33" s="875"/>
      <c r="DM33" s="875"/>
      <c r="DN33" s="875"/>
      <c r="DO33" s="875"/>
      <c r="DP33" s="875"/>
      <c r="DQ33" s="875"/>
      <c r="DR33" s="875"/>
      <c r="DS33" s="875"/>
      <c r="DT33" s="541"/>
      <c r="DU33" s="875"/>
      <c r="DV33" s="875"/>
      <c r="DW33" s="875"/>
      <c r="DX33" s="875"/>
      <c r="DY33" s="875"/>
      <c r="DZ33" s="875"/>
      <c r="EA33" s="875"/>
      <c r="EB33" s="875"/>
      <c r="EC33" s="875"/>
      <c r="ED33" s="541"/>
      <c r="EE33" s="875"/>
      <c r="EF33" s="875"/>
      <c r="EG33" s="875"/>
      <c r="EH33" s="875"/>
      <c r="EI33" s="875"/>
      <c r="EJ33" s="875"/>
      <c r="EK33" s="875"/>
      <c r="EL33" s="875"/>
      <c r="EM33" s="875"/>
      <c r="EN33" s="541"/>
      <c r="EO33" s="875"/>
      <c r="EP33" s="875"/>
      <c r="EQ33" s="875"/>
      <c r="ER33" s="875"/>
      <c r="ES33" s="875"/>
      <c r="ET33" s="875"/>
      <c r="EU33" s="875"/>
      <c r="EV33" s="875"/>
      <c r="EW33" s="875"/>
      <c r="EX33" s="541"/>
      <c r="EY33" s="875"/>
      <c r="EZ33" s="875"/>
      <c r="FA33" s="875"/>
      <c r="FB33" s="875"/>
      <c r="FC33" s="875"/>
      <c r="FD33" s="875"/>
      <c r="FE33" s="875"/>
      <c r="FF33" s="875"/>
      <c r="FG33" s="875"/>
      <c r="FH33" s="541"/>
      <c r="FI33" s="875"/>
      <c r="FJ33" s="875"/>
      <c r="FK33" s="875"/>
      <c r="FL33" s="875"/>
      <c r="FM33" s="875"/>
      <c r="FN33" s="875"/>
      <c r="FO33" s="875"/>
      <c r="FP33" s="875"/>
      <c r="FQ33" s="875"/>
      <c r="FR33" s="541"/>
      <c r="FS33" s="875"/>
      <c r="FT33" s="875"/>
      <c r="FU33" s="875"/>
      <c r="FV33" s="875"/>
      <c r="FW33" s="875"/>
      <c r="FX33" s="875"/>
      <c r="FY33" s="875"/>
      <c r="FZ33" s="875"/>
      <c r="GA33" s="875"/>
      <c r="GB33" s="541"/>
      <c r="GC33" s="875"/>
      <c r="GD33" s="875"/>
      <c r="GE33" s="875"/>
      <c r="GF33" s="875"/>
      <c r="GG33" s="875"/>
      <c r="GH33" s="875"/>
      <c r="GI33" s="875"/>
      <c r="GJ33" s="875"/>
      <c r="GK33" s="875"/>
      <c r="GL33" s="541"/>
      <c r="GM33" s="875"/>
      <c r="GN33" s="875"/>
      <c r="GO33" s="875"/>
      <c r="GP33" s="875"/>
      <c r="GQ33" s="875"/>
      <c r="GR33" s="875"/>
      <c r="GS33" s="875"/>
      <c r="GT33" s="875"/>
      <c r="GU33" s="875"/>
      <c r="GV33" s="541"/>
      <c r="GW33" s="875"/>
      <c r="GX33" s="875"/>
      <c r="GY33" s="875"/>
      <c r="GZ33" s="875"/>
      <c r="HA33" s="875"/>
      <c r="HB33" s="875"/>
      <c r="HC33" s="875"/>
      <c r="HD33" s="875"/>
      <c r="HE33" s="875"/>
      <c r="HF33" s="541"/>
      <c r="HG33" s="875"/>
      <c r="HH33" s="875"/>
      <c r="HI33" s="875"/>
      <c r="HJ33" s="875"/>
      <c r="HK33" s="875"/>
      <c r="HL33" s="875"/>
      <c r="HM33" s="875"/>
      <c r="HN33" s="875"/>
      <c r="HO33" s="875"/>
      <c r="HP33" s="541"/>
      <c r="HQ33" s="875"/>
      <c r="HR33" s="875"/>
      <c r="HS33" s="875"/>
      <c r="HT33" s="875"/>
      <c r="HU33" s="875"/>
      <c r="HV33" s="875"/>
      <c r="HW33" s="875"/>
      <c r="HX33" s="875"/>
      <c r="HY33" s="875"/>
      <c r="HZ33" s="541"/>
      <c r="IA33" s="875"/>
      <c r="IB33" s="875"/>
      <c r="IC33" s="875"/>
      <c r="ID33" s="875"/>
      <c r="IE33" s="875"/>
      <c r="IF33" s="875"/>
      <c r="IG33" s="875"/>
      <c r="IH33" s="875"/>
      <c r="II33" s="875"/>
      <c r="IJ33" s="541"/>
      <c r="IK33" s="875"/>
      <c r="IL33" s="875"/>
      <c r="IM33" s="875"/>
      <c r="IN33" s="875"/>
      <c r="IO33" s="875"/>
      <c r="IP33" s="875"/>
      <c r="IQ33" s="875"/>
      <c r="IR33" s="875"/>
      <c r="IS33" s="875"/>
      <c r="IT33" s="541"/>
      <c r="IU33" s="875"/>
      <c r="IV33" s="875"/>
      <c r="IW33" s="875"/>
      <c r="IX33" s="875"/>
      <c r="IY33" s="875"/>
      <c r="IZ33" s="875"/>
      <c r="JA33" s="875"/>
      <c r="JB33" s="875"/>
      <c r="JC33" s="875"/>
      <c r="JD33" s="541"/>
      <c r="JE33" s="875"/>
      <c r="JF33" s="875"/>
      <c r="JG33" s="875"/>
      <c r="JH33" s="875"/>
      <c r="JI33" s="875"/>
      <c r="JJ33" s="875"/>
      <c r="JK33" s="875"/>
      <c r="JL33" s="875"/>
      <c r="JM33" s="875"/>
      <c r="JN33" s="541"/>
      <c r="JO33" s="875"/>
      <c r="JP33" s="875"/>
      <c r="JQ33" s="875"/>
      <c r="JR33" s="875"/>
      <c r="JS33" s="875"/>
      <c r="JT33" s="875"/>
      <c r="JU33" s="875"/>
      <c r="JV33" s="875"/>
      <c r="JW33" s="875"/>
      <c r="JX33" s="541"/>
      <c r="JY33" s="875"/>
      <c r="JZ33" s="875"/>
      <c r="KA33" s="875"/>
      <c r="KB33" s="875"/>
      <c r="KC33" s="875"/>
      <c r="KD33" s="875"/>
      <c r="KE33" s="875"/>
      <c r="KF33" s="875"/>
      <c r="KG33" s="875"/>
      <c r="KH33" s="541"/>
      <c r="KI33" s="875"/>
      <c r="KJ33" s="875"/>
      <c r="KK33" s="875"/>
      <c r="KL33" s="875"/>
      <c r="KM33" s="875"/>
      <c r="KN33" s="875"/>
      <c r="KO33" s="875"/>
      <c r="KP33" s="875"/>
      <c r="KQ33" s="875"/>
      <c r="KR33" s="541"/>
      <c r="KS33" s="875"/>
      <c r="KT33" s="875"/>
      <c r="KU33" s="875"/>
      <c r="KV33" s="875"/>
      <c r="KW33" s="875"/>
      <c r="KX33" s="875"/>
      <c r="KY33" s="875"/>
      <c r="KZ33" s="875"/>
      <c r="LA33" s="875"/>
      <c r="LB33" s="541"/>
      <c r="LC33" s="875"/>
      <c r="LD33" s="875"/>
      <c r="LE33" s="875"/>
      <c r="LF33" s="875"/>
      <c r="LG33" s="875"/>
      <c r="LH33" s="875"/>
      <c r="LI33" s="875"/>
      <c r="LJ33" s="875"/>
      <c r="LK33" s="875"/>
      <c r="LL33" s="541"/>
      <c r="LM33" s="875"/>
      <c r="LN33" s="875"/>
      <c r="LO33" s="875"/>
      <c r="LP33" s="875"/>
      <c r="LQ33" s="875"/>
      <c r="LR33" s="875"/>
      <c r="LS33" s="875"/>
      <c r="LT33" s="875"/>
      <c r="LU33" s="875"/>
      <c r="LV33" s="541"/>
      <c r="LW33" s="875"/>
      <c r="LX33" s="875"/>
      <c r="LY33" s="875"/>
      <c r="LZ33" s="875"/>
      <c r="MA33" s="875"/>
      <c r="MB33" s="875"/>
      <c r="MC33" s="875"/>
      <c r="MD33" s="875"/>
      <c r="ME33" s="875"/>
      <c r="MF33" s="541"/>
      <c r="MG33" s="875"/>
      <c r="MH33" s="875"/>
      <c r="MI33" s="875"/>
      <c r="MJ33" s="875"/>
      <c r="MK33" s="875"/>
      <c r="ML33" s="875"/>
      <c r="MM33" s="875"/>
      <c r="MN33" s="875"/>
      <c r="MO33" s="875"/>
      <c r="MP33" s="541"/>
      <c r="MQ33" s="875"/>
      <c r="MR33" s="875"/>
      <c r="MS33" s="875"/>
      <c r="MT33" s="875"/>
      <c r="MU33" s="875"/>
      <c r="MV33" s="875"/>
      <c r="MW33" s="875"/>
      <c r="MX33" s="875"/>
      <c r="MY33" s="875"/>
      <c r="MZ33" s="541"/>
      <c r="NA33" s="875"/>
      <c r="NB33" s="875"/>
      <c r="NC33" s="875"/>
      <c r="ND33" s="875"/>
      <c r="NE33" s="875"/>
      <c r="NF33" s="875"/>
      <c r="NG33" s="875"/>
      <c r="NH33" s="875"/>
      <c r="NI33" s="875"/>
      <c r="NJ33" s="541"/>
      <c r="NK33" s="875"/>
      <c r="NL33" s="875"/>
      <c r="NM33" s="875"/>
      <c r="NN33" s="875"/>
      <c r="NO33" s="875"/>
      <c r="NP33" s="875"/>
      <c r="NQ33" s="875"/>
      <c r="NR33" s="875"/>
      <c r="NS33" s="875"/>
      <c r="NT33" s="541"/>
      <c r="NU33" s="875"/>
      <c r="NV33" s="875"/>
      <c r="NW33" s="875"/>
      <c r="NX33" s="875"/>
      <c r="NY33" s="875"/>
      <c r="NZ33" s="875"/>
      <c r="OA33" s="875"/>
      <c r="OB33" s="875"/>
      <c r="OC33" s="875"/>
      <c r="OD33" s="541"/>
      <c r="OE33" s="875"/>
      <c r="OF33" s="875"/>
      <c r="OG33" s="875"/>
      <c r="OH33" s="875"/>
      <c r="OI33" s="875"/>
      <c r="OJ33" s="875"/>
      <c r="OK33" s="875"/>
      <c r="OL33" s="875"/>
      <c r="OM33" s="875"/>
      <c r="ON33" s="541"/>
      <c r="OO33" s="875"/>
      <c r="OP33" s="875"/>
      <c r="OQ33" s="875"/>
      <c r="OR33" s="875"/>
      <c r="OS33" s="875"/>
      <c r="OT33" s="875"/>
      <c r="OU33" s="875"/>
      <c r="OV33" s="875"/>
      <c r="OW33" s="875"/>
      <c r="OX33" s="541"/>
      <c r="OY33" s="875"/>
      <c r="OZ33" s="875"/>
      <c r="PA33" s="875"/>
      <c r="PB33" s="875"/>
      <c r="PC33" s="875"/>
      <c r="PD33" s="875"/>
      <c r="PE33" s="875"/>
      <c r="PF33" s="875"/>
      <c r="PG33" s="875"/>
      <c r="PH33" s="541"/>
      <c r="PI33" s="875"/>
      <c r="PJ33" s="875"/>
      <c r="PK33" s="875"/>
      <c r="PL33" s="875"/>
      <c r="PM33" s="875"/>
      <c r="PN33" s="875"/>
      <c r="PO33" s="875"/>
      <c r="PP33" s="875"/>
      <c r="PQ33" s="875"/>
      <c r="PR33" s="541"/>
      <c r="PS33" s="875"/>
      <c r="PT33" s="875"/>
      <c r="PU33" s="875"/>
      <c r="PV33" s="875"/>
      <c r="PW33" s="875"/>
      <c r="PX33" s="875"/>
      <c r="PY33" s="875"/>
      <c r="PZ33" s="875"/>
      <c r="QA33" s="875"/>
      <c r="QB33" s="541"/>
      <c r="QC33" s="875"/>
      <c r="QD33" s="875"/>
      <c r="QE33" s="875"/>
      <c r="QF33" s="875"/>
      <c r="QG33" s="875"/>
      <c r="QH33" s="875"/>
      <c r="QI33" s="875"/>
      <c r="QJ33" s="875"/>
      <c r="QK33" s="875"/>
      <c r="QL33" s="541"/>
      <c r="QM33" s="875"/>
      <c r="QN33" s="875"/>
      <c r="QO33" s="875"/>
      <c r="QP33" s="875"/>
      <c r="QQ33" s="875"/>
      <c r="QR33" s="875"/>
      <c r="QS33" s="875"/>
      <c r="QT33" s="875"/>
      <c r="QU33" s="875"/>
      <c r="QV33" s="541"/>
      <c r="QW33" s="875"/>
      <c r="QX33" s="875"/>
      <c r="QY33" s="875"/>
      <c r="QZ33" s="875"/>
      <c r="RA33" s="875"/>
      <c r="RB33" s="875"/>
      <c r="RC33" s="875"/>
      <c r="RD33" s="875"/>
      <c r="RE33" s="875"/>
      <c r="RF33" s="541"/>
      <c r="RG33" s="875"/>
      <c r="RH33" s="875"/>
      <c r="RI33" s="875"/>
      <c r="RJ33" s="875"/>
      <c r="RK33" s="875"/>
      <c r="RL33" s="875"/>
      <c r="RM33" s="875"/>
      <c r="RN33" s="875"/>
      <c r="RO33" s="875"/>
      <c r="RP33" s="541"/>
      <c r="RQ33" s="875"/>
      <c r="RR33" s="875"/>
      <c r="RS33" s="875"/>
      <c r="RT33" s="875"/>
      <c r="RU33" s="875"/>
      <c r="RV33" s="875"/>
      <c r="RW33" s="875"/>
      <c r="RX33" s="875"/>
      <c r="RY33" s="875"/>
      <c r="RZ33" s="541"/>
      <c r="SA33" s="875"/>
      <c r="SB33" s="875"/>
      <c r="SC33" s="875"/>
      <c r="SD33" s="875"/>
      <c r="SE33" s="875"/>
      <c r="SF33" s="875"/>
      <c r="SG33" s="875"/>
      <c r="SH33" s="875"/>
      <c r="SI33" s="875"/>
      <c r="SJ33" s="541"/>
      <c r="SK33" s="875"/>
      <c r="SL33" s="875"/>
      <c r="SM33" s="875"/>
      <c r="SN33" s="875"/>
      <c r="SO33" s="875"/>
      <c r="SP33" s="875"/>
      <c r="SQ33" s="875"/>
      <c r="SR33" s="875"/>
      <c r="SS33" s="875"/>
    </row>
    <row r="34" spans="1:513" x14ac:dyDescent="0.25">
      <c r="A34" s="140">
        <v>19</v>
      </c>
      <c r="B34" s="163" t="s">
        <v>583</v>
      </c>
      <c r="C34" s="295" t="s">
        <v>131</v>
      </c>
      <c r="D34" s="67"/>
      <c r="E34" s="208"/>
      <c r="F34" s="209"/>
      <c r="G34" s="209"/>
      <c r="H34" s="209"/>
      <c r="I34" s="209"/>
      <c r="J34" s="209"/>
      <c r="K34" s="209"/>
      <c r="L34" s="192"/>
      <c r="M34" s="548"/>
      <c r="N34" s="67"/>
      <c r="O34" s="208"/>
      <c r="P34" s="209"/>
      <c r="Q34" s="209"/>
      <c r="R34" s="209"/>
      <c r="S34" s="209"/>
      <c r="T34" s="209"/>
      <c r="U34" s="209"/>
      <c r="V34" s="192"/>
      <c r="W34" s="239"/>
      <c r="X34" s="541"/>
      <c r="Y34" s="875"/>
      <c r="Z34" s="875"/>
      <c r="AA34" s="875"/>
      <c r="AB34" s="875"/>
      <c r="AC34" s="875"/>
      <c r="AD34" s="875"/>
      <c r="AE34" s="875"/>
      <c r="AF34" s="875"/>
      <c r="AG34" s="875"/>
      <c r="AH34" s="541"/>
      <c r="AI34" s="875"/>
      <c r="AJ34" s="875"/>
      <c r="AK34" s="875"/>
      <c r="AL34" s="875"/>
      <c r="AM34" s="875"/>
      <c r="AN34" s="875"/>
      <c r="AO34" s="875"/>
      <c r="AP34" s="875"/>
      <c r="AQ34" s="875"/>
      <c r="AR34" s="541"/>
      <c r="AS34" s="875"/>
      <c r="AT34" s="875"/>
      <c r="AU34" s="875"/>
      <c r="AV34" s="875"/>
      <c r="AW34" s="875"/>
      <c r="AX34" s="875"/>
      <c r="AY34" s="875"/>
      <c r="AZ34" s="875"/>
      <c r="BA34" s="875"/>
      <c r="BB34" s="541"/>
      <c r="BC34" s="875"/>
      <c r="BD34" s="875"/>
      <c r="BE34" s="875"/>
      <c r="BF34" s="875"/>
      <c r="BG34" s="875"/>
      <c r="BH34" s="875"/>
      <c r="BI34" s="875"/>
      <c r="BJ34" s="875"/>
      <c r="BK34" s="875"/>
      <c r="BL34" s="541"/>
      <c r="BM34" s="875"/>
      <c r="BN34" s="875"/>
      <c r="BO34" s="875"/>
      <c r="BP34" s="875"/>
      <c r="BQ34" s="875"/>
      <c r="BR34" s="875"/>
      <c r="BS34" s="875"/>
      <c r="BT34" s="875"/>
      <c r="BU34" s="875"/>
      <c r="BV34" s="541"/>
      <c r="BW34" s="875"/>
      <c r="BX34" s="875"/>
      <c r="BY34" s="875"/>
      <c r="BZ34" s="875"/>
      <c r="CA34" s="875"/>
      <c r="CB34" s="875"/>
      <c r="CC34" s="875"/>
      <c r="CD34" s="875"/>
      <c r="CE34" s="875"/>
      <c r="CF34" s="541"/>
      <c r="CG34" s="875"/>
      <c r="CH34" s="875"/>
      <c r="CI34" s="875"/>
      <c r="CJ34" s="875"/>
      <c r="CK34" s="875"/>
      <c r="CL34" s="875"/>
      <c r="CM34" s="875"/>
      <c r="CN34" s="875"/>
      <c r="CO34" s="875"/>
      <c r="CP34" s="541"/>
      <c r="CQ34" s="875"/>
      <c r="CR34" s="875"/>
      <c r="CS34" s="875"/>
      <c r="CT34" s="875"/>
      <c r="CU34" s="875"/>
      <c r="CV34" s="875"/>
      <c r="CW34" s="875"/>
      <c r="CX34" s="875"/>
      <c r="CY34" s="875"/>
      <c r="CZ34" s="541"/>
      <c r="DA34" s="875"/>
      <c r="DB34" s="875"/>
      <c r="DC34" s="875"/>
      <c r="DD34" s="875"/>
      <c r="DE34" s="875"/>
      <c r="DF34" s="875"/>
      <c r="DG34" s="875"/>
      <c r="DH34" s="875"/>
      <c r="DI34" s="875"/>
      <c r="DJ34" s="541"/>
      <c r="DK34" s="875"/>
      <c r="DL34" s="875"/>
      <c r="DM34" s="875"/>
      <c r="DN34" s="875"/>
      <c r="DO34" s="875"/>
      <c r="DP34" s="875"/>
      <c r="DQ34" s="875"/>
      <c r="DR34" s="875"/>
      <c r="DS34" s="875"/>
      <c r="DT34" s="541"/>
      <c r="DU34" s="875"/>
      <c r="DV34" s="875"/>
      <c r="DW34" s="875"/>
      <c r="DX34" s="875"/>
      <c r="DY34" s="875"/>
      <c r="DZ34" s="875"/>
      <c r="EA34" s="875"/>
      <c r="EB34" s="875"/>
      <c r="EC34" s="875"/>
      <c r="ED34" s="541"/>
      <c r="EE34" s="875"/>
      <c r="EF34" s="875"/>
      <c r="EG34" s="875"/>
      <c r="EH34" s="875"/>
      <c r="EI34" s="875"/>
      <c r="EJ34" s="875"/>
      <c r="EK34" s="875"/>
      <c r="EL34" s="875"/>
      <c r="EM34" s="875"/>
      <c r="EN34" s="541"/>
      <c r="EO34" s="875"/>
      <c r="EP34" s="875"/>
      <c r="EQ34" s="875"/>
      <c r="ER34" s="875"/>
      <c r="ES34" s="875"/>
      <c r="ET34" s="875"/>
      <c r="EU34" s="875"/>
      <c r="EV34" s="875"/>
      <c r="EW34" s="875"/>
      <c r="EX34" s="541"/>
      <c r="EY34" s="875"/>
      <c r="EZ34" s="875"/>
      <c r="FA34" s="875"/>
      <c r="FB34" s="875"/>
      <c r="FC34" s="875"/>
      <c r="FD34" s="875"/>
      <c r="FE34" s="875"/>
      <c r="FF34" s="875"/>
      <c r="FG34" s="875"/>
      <c r="FH34" s="541"/>
      <c r="FI34" s="875"/>
      <c r="FJ34" s="875"/>
      <c r="FK34" s="875"/>
      <c r="FL34" s="875"/>
      <c r="FM34" s="875"/>
      <c r="FN34" s="875"/>
      <c r="FO34" s="875"/>
      <c r="FP34" s="875"/>
      <c r="FQ34" s="875"/>
      <c r="FR34" s="541"/>
      <c r="FS34" s="875"/>
      <c r="FT34" s="875"/>
      <c r="FU34" s="875"/>
      <c r="FV34" s="875"/>
      <c r="FW34" s="875"/>
      <c r="FX34" s="875"/>
      <c r="FY34" s="875"/>
      <c r="FZ34" s="875"/>
      <c r="GA34" s="875"/>
      <c r="GB34" s="541"/>
      <c r="GC34" s="875"/>
      <c r="GD34" s="875"/>
      <c r="GE34" s="875"/>
      <c r="GF34" s="875"/>
      <c r="GG34" s="875"/>
      <c r="GH34" s="875"/>
      <c r="GI34" s="875"/>
      <c r="GJ34" s="875"/>
      <c r="GK34" s="875"/>
      <c r="GL34" s="541"/>
      <c r="GM34" s="875"/>
      <c r="GN34" s="875"/>
      <c r="GO34" s="875"/>
      <c r="GP34" s="875"/>
      <c r="GQ34" s="875"/>
      <c r="GR34" s="875"/>
      <c r="GS34" s="875"/>
      <c r="GT34" s="875"/>
      <c r="GU34" s="875"/>
      <c r="GV34" s="541"/>
      <c r="GW34" s="875"/>
      <c r="GX34" s="875"/>
      <c r="GY34" s="875"/>
      <c r="GZ34" s="875"/>
      <c r="HA34" s="875"/>
      <c r="HB34" s="875"/>
      <c r="HC34" s="875"/>
      <c r="HD34" s="875"/>
      <c r="HE34" s="875"/>
      <c r="HF34" s="541"/>
      <c r="HG34" s="875"/>
      <c r="HH34" s="875"/>
      <c r="HI34" s="875"/>
      <c r="HJ34" s="875"/>
      <c r="HK34" s="875"/>
      <c r="HL34" s="875"/>
      <c r="HM34" s="875"/>
      <c r="HN34" s="875"/>
      <c r="HO34" s="875"/>
      <c r="HP34" s="541"/>
      <c r="HQ34" s="875"/>
      <c r="HR34" s="875"/>
      <c r="HS34" s="875"/>
      <c r="HT34" s="875"/>
      <c r="HU34" s="875"/>
      <c r="HV34" s="875"/>
      <c r="HW34" s="875"/>
      <c r="HX34" s="875"/>
      <c r="HY34" s="875"/>
      <c r="HZ34" s="541"/>
      <c r="IA34" s="875"/>
      <c r="IB34" s="875"/>
      <c r="IC34" s="875"/>
      <c r="ID34" s="875"/>
      <c r="IE34" s="875"/>
      <c r="IF34" s="875"/>
      <c r="IG34" s="875"/>
      <c r="IH34" s="875"/>
      <c r="II34" s="875"/>
      <c r="IJ34" s="541"/>
      <c r="IK34" s="875"/>
      <c r="IL34" s="875"/>
      <c r="IM34" s="875"/>
      <c r="IN34" s="875"/>
      <c r="IO34" s="875"/>
      <c r="IP34" s="875"/>
      <c r="IQ34" s="875"/>
      <c r="IR34" s="875"/>
      <c r="IS34" s="875"/>
      <c r="IT34" s="541"/>
      <c r="IU34" s="875"/>
      <c r="IV34" s="875"/>
      <c r="IW34" s="875"/>
      <c r="IX34" s="875"/>
      <c r="IY34" s="875"/>
      <c r="IZ34" s="875"/>
      <c r="JA34" s="875"/>
      <c r="JB34" s="875"/>
      <c r="JC34" s="875"/>
      <c r="JD34" s="541"/>
      <c r="JE34" s="875"/>
      <c r="JF34" s="875"/>
      <c r="JG34" s="875"/>
      <c r="JH34" s="875"/>
      <c r="JI34" s="875"/>
      <c r="JJ34" s="875"/>
      <c r="JK34" s="875"/>
      <c r="JL34" s="875"/>
      <c r="JM34" s="875"/>
      <c r="JN34" s="541"/>
      <c r="JO34" s="875"/>
      <c r="JP34" s="875"/>
      <c r="JQ34" s="875"/>
      <c r="JR34" s="875"/>
      <c r="JS34" s="875"/>
      <c r="JT34" s="875"/>
      <c r="JU34" s="875"/>
      <c r="JV34" s="875"/>
      <c r="JW34" s="875"/>
      <c r="JX34" s="541"/>
      <c r="JY34" s="875"/>
      <c r="JZ34" s="875"/>
      <c r="KA34" s="875"/>
      <c r="KB34" s="875"/>
      <c r="KC34" s="875"/>
      <c r="KD34" s="875"/>
      <c r="KE34" s="875"/>
      <c r="KF34" s="875"/>
      <c r="KG34" s="875"/>
      <c r="KH34" s="541"/>
      <c r="KI34" s="875"/>
      <c r="KJ34" s="875"/>
      <c r="KK34" s="875"/>
      <c r="KL34" s="875"/>
      <c r="KM34" s="875"/>
      <c r="KN34" s="875"/>
      <c r="KO34" s="875"/>
      <c r="KP34" s="875"/>
      <c r="KQ34" s="875"/>
      <c r="KR34" s="541"/>
      <c r="KS34" s="875"/>
      <c r="KT34" s="875"/>
      <c r="KU34" s="875"/>
      <c r="KV34" s="875"/>
      <c r="KW34" s="875"/>
      <c r="KX34" s="875"/>
      <c r="KY34" s="875"/>
      <c r="KZ34" s="875"/>
      <c r="LA34" s="875"/>
      <c r="LB34" s="541"/>
      <c r="LC34" s="875"/>
      <c r="LD34" s="875"/>
      <c r="LE34" s="875"/>
      <c r="LF34" s="875"/>
      <c r="LG34" s="875"/>
      <c r="LH34" s="875"/>
      <c r="LI34" s="875"/>
      <c r="LJ34" s="875"/>
      <c r="LK34" s="875"/>
      <c r="LL34" s="541"/>
      <c r="LM34" s="875"/>
      <c r="LN34" s="875"/>
      <c r="LO34" s="875"/>
      <c r="LP34" s="875"/>
      <c r="LQ34" s="875"/>
      <c r="LR34" s="875"/>
      <c r="LS34" s="875"/>
      <c r="LT34" s="875"/>
      <c r="LU34" s="875"/>
      <c r="LV34" s="541"/>
      <c r="LW34" s="875"/>
      <c r="LX34" s="875"/>
      <c r="LY34" s="875"/>
      <c r="LZ34" s="875"/>
      <c r="MA34" s="875"/>
      <c r="MB34" s="875"/>
      <c r="MC34" s="875"/>
      <c r="MD34" s="875"/>
      <c r="ME34" s="875"/>
      <c r="MF34" s="541"/>
      <c r="MG34" s="875"/>
      <c r="MH34" s="875"/>
      <c r="MI34" s="875"/>
      <c r="MJ34" s="875"/>
      <c r="MK34" s="875"/>
      <c r="ML34" s="875"/>
      <c r="MM34" s="875"/>
      <c r="MN34" s="875"/>
      <c r="MO34" s="875"/>
      <c r="MP34" s="541"/>
      <c r="MQ34" s="875"/>
      <c r="MR34" s="875"/>
      <c r="MS34" s="875"/>
      <c r="MT34" s="875"/>
      <c r="MU34" s="875"/>
      <c r="MV34" s="875"/>
      <c r="MW34" s="875"/>
      <c r="MX34" s="875"/>
      <c r="MY34" s="875"/>
      <c r="MZ34" s="541"/>
      <c r="NA34" s="875"/>
      <c r="NB34" s="875"/>
      <c r="NC34" s="875"/>
      <c r="ND34" s="875"/>
      <c r="NE34" s="875"/>
      <c r="NF34" s="875"/>
      <c r="NG34" s="875"/>
      <c r="NH34" s="875"/>
      <c r="NI34" s="875"/>
      <c r="NJ34" s="541"/>
      <c r="NK34" s="875"/>
      <c r="NL34" s="875"/>
      <c r="NM34" s="875"/>
      <c r="NN34" s="875"/>
      <c r="NO34" s="875"/>
      <c r="NP34" s="875"/>
      <c r="NQ34" s="875"/>
      <c r="NR34" s="875"/>
      <c r="NS34" s="875"/>
      <c r="NT34" s="541"/>
      <c r="NU34" s="875"/>
      <c r="NV34" s="875"/>
      <c r="NW34" s="875"/>
      <c r="NX34" s="875"/>
      <c r="NY34" s="875"/>
      <c r="NZ34" s="875"/>
      <c r="OA34" s="875"/>
      <c r="OB34" s="875"/>
      <c r="OC34" s="875"/>
      <c r="OD34" s="541"/>
      <c r="OE34" s="875"/>
      <c r="OF34" s="875"/>
      <c r="OG34" s="875"/>
      <c r="OH34" s="875"/>
      <c r="OI34" s="875"/>
      <c r="OJ34" s="875"/>
      <c r="OK34" s="875"/>
      <c r="OL34" s="875"/>
      <c r="OM34" s="875"/>
      <c r="ON34" s="541"/>
      <c r="OO34" s="875"/>
      <c r="OP34" s="875"/>
      <c r="OQ34" s="875"/>
      <c r="OR34" s="875"/>
      <c r="OS34" s="875"/>
      <c r="OT34" s="875"/>
      <c r="OU34" s="875"/>
      <c r="OV34" s="875"/>
      <c r="OW34" s="875"/>
      <c r="OX34" s="541"/>
      <c r="OY34" s="875"/>
      <c r="OZ34" s="875"/>
      <c r="PA34" s="875"/>
      <c r="PB34" s="875"/>
      <c r="PC34" s="875"/>
      <c r="PD34" s="875"/>
      <c r="PE34" s="875"/>
      <c r="PF34" s="875"/>
      <c r="PG34" s="875"/>
      <c r="PH34" s="541"/>
      <c r="PI34" s="875"/>
      <c r="PJ34" s="875"/>
      <c r="PK34" s="875"/>
      <c r="PL34" s="875"/>
      <c r="PM34" s="875"/>
      <c r="PN34" s="875"/>
      <c r="PO34" s="875"/>
      <c r="PP34" s="875"/>
      <c r="PQ34" s="875"/>
      <c r="PR34" s="541"/>
      <c r="PS34" s="875"/>
      <c r="PT34" s="875"/>
      <c r="PU34" s="875"/>
      <c r="PV34" s="875"/>
      <c r="PW34" s="875"/>
      <c r="PX34" s="875"/>
      <c r="PY34" s="875"/>
      <c r="PZ34" s="875"/>
      <c r="QA34" s="875"/>
      <c r="QB34" s="541"/>
      <c r="QC34" s="875"/>
      <c r="QD34" s="875"/>
      <c r="QE34" s="875"/>
      <c r="QF34" s="875"/>
      <c r="QG34" s="875"/>
      <c r="QH34" s="875"/>
      <c r="QI34" s="875"/>
      <c r="QJ34" s="875"/>
      <c r="QK34" s="875"/>
      <c r="QL34" s="541"/>
      <c r="QM34" s="875"/>
      <c r="QN34" s="875"/>
      <c r="QO34" s="875"/>
      <c r="QP34" s="875"/>
      <c r="QQ34" s="875"/>
      <c r="QR34" s="875"/>
      <c r="QS34" s="875"/>
      <c r="QT34" s="875"/>
      <c r="QU34" s="875"/>
      <c r="QV34" s="541"/>
      <c r="QW34" s="875"/>
      <c r="QX34" s="875"/>
      <c r="QY34" s="875"/>
      <c r="QZ34" s="875"/>
      <c r="RA34" s="875"/>
      <c r="RB34" s="875"/>
      <c r="RC34" s="875"/>
      <c r="RD34" s="875"/>
      <c r="RE34" s="875"/>
      <c r="RF34" s="541"/>
      <c r="RG34" s="875"/>
      <c r="RH34" s="875"/>
      <c r="RI34" s="875"/>
      <c r="RJ34" s="875"/>
      <c r="RK34" s="875"/>
      <c r="RL34" s="875"/>
      <c r="RM34" s="875"/>
      <c r="RN34" s="875"/>
      <c r="RO34" s="875"/>
      <c r="RP34" s="541"/>
      <c r="RQ34" s="875"/>
      <c r="RR34" s="875"/>
      <c r="RS34" s="875"/>
      <c r="RT34" s="875"/>
      <c r="RU34" s="875"/>
      <c r="RV34" s="875"/>
      <c r="RW34" s="875"/>
      <c r="RX34" s="875"/>
      <c r="RY34" s="875"/>
      <c r="RZ34" s="541"/>
      <c r="SA34" s="875"/>
      <c r="SB34" s="875"/>
      <c r="SC34" s="875"/>
      <c r="SD34" s="875"/>
      <c r="SE34" s="875"/>
      <c r="SF34" s="875"/>
      <c r="SG34" s="875"/>
      <c r="SH34" s="875"/>
      <c r="SI34" s="875"/>
      <c r="SJ34" s="541"/>
      <c r="SK34" s="875"/>
      <c r="SL34" s="875"/>
      <c r="SM34" s="875"/>
      <c r="SN34" s="875"/>
      <c r="SO34" s="875"/>
      <c r="SP34" s="875"/>
      <c r="SQ34" s="875"/>
      <c r="SR34" s="875"/>
      <c r="SS34" s="875"/>
    </row>
    <row r="35" spans="1:513" s="382" customFormat="1" ht="30" x14ac:dyDescent="0.25">
      <c r="A35" s="375">
        <v>20</v>
      </c>
      <c r="B35" s="376" t="s">
        <v>238</v>
      </c>
      <c r="C35" s="377" t="s">
        <v>131</v>
      </c>
      <c r="D35" s="378"/>
      <c r="E35" s="379"/>
      <c r="F35" s="378"/>
      <c r="G35" s="378"/>
      <c r="H35" s="378"/>
      <c r="I35" s="378"/>
      <c r="J35" s="378"/>
      <c r="K35" s="378"/>
      <c r="L35" s="380"/>
      <c r="M35" s="549"/>
      <c r="N35" s="378"/>
      <c r="O35" s="379"/>
      <c r="P35" s="378"/>
      <c r="Q35" s="378"/>
      <c r="R35" s="378"/>
      <c r="S35" s="378"/>
      <c r="T35" s="378"/>
      <c r="U35" s="378"/>
      <c r="V35" s="380"/>
      <c r="W35" s="381"/>
      <c r="X35" s="552"/>
      <c r="Y35" s="875"/>
      <c r="Z35" s="875"/>
      <c r="AA35" s="875"/>
      <c r="AB35" s="875"/>
      <c r="AC35" s="875"/>
      <c r="AD35" s="875"/>
      <c r="AE35" s="875"/>
      <c r="AF35" s="875"/>
      <c r="AG35" s="875"/>
      <c r="AH35" s="552"/>
      <c r="AI35" s="875"/>
      <c r="AJ35" s="875"/>
      <c r="AK35" s="875"/>
      <c r="AL35" s="875"/>
      <c r="AM35" s="875"/>
      <c r="AN35" s="875"/>
      <c r="AO35" s="875"/>
      <c r="AP35" s="875"/>
      <c r="AQ35" s="875"/>
      <c r="AR35" s="552"/>
      <c r="AS35" s="875"/>
      <c r="AT35" s="875"/>
      <c r="AU35" s="875"/>
      <c r="AV35" s="875"/>
      <c r="AW35" s="875"/>
      <c r="AX35" s="875"/>
      <c r="AY35" s="875"/>
      <c r="AZ35" s="875"/>
      <c r="BA35" s="875"/>
      <c r="BB35" s="552"/>
      <c r="BC35" s="875"/>
      <c r="BD35" s="875"/>
      <c r="BE35" s="875"/>
      <c r="BF35" s="875"/>
      <c r="BG35" s="875"/>
      <c r="BH35" s="875"/>
      <c r="BI35" s="875"/>
      <c r="BJ35" s="875"/>
      <c r="BK35" s="875"/>
      <c r="BL35" s="552"/>
      <c r="BM35" s="875"/>
      <c r="BN35" s="875"/>
      <c r="BO35" s="875"/>
      <c r="BP35" s="875"/>
      <c r="BQ35" s="875"/>
      <c r="BR35" s="875"/>
      <c r="BS35" s="875"/>
      <c r="BT35" s="875"/>
      <c r="BU35" s="875"/>
      <c r="BV35" s="552"/>
      <c r="BW35" s="875"/>
      <c r="BX35" s="875"/>
      <c r="BY35" s="875"/>
      <c r="BZ35" s="875"/>
      <c r="CA35" s="875"/>
      <c r="CB35" s="875"/>
      <c r="CC35" s="875"/>
      <c r="CD35" s="875"/>
      <c r="CE35" s="875"/>
      <c r="CF35" s="552"/>
      <c r="CG35" s="875"/>
      <c r="CH35" s="875"/>
      <c r="CI35" s="875"/>
      <c r="CJ35" s="875"/>
      <c r="CK35" s="875"/>
      <c r="CL35" s="875"/>
      <c r="CM35" s="875"/>
      <c r="CN35" s="875"/>
      <c r="CO35" s="875"/>
      <c r="CP35" s="552"/>
      <c r="CQ35" s="875"/>
      <c r="CR35" s="875"/>
      <c r="CS35" s="875"/>
      <c r="CT35" s="875"/>
      <c r="CU35" s="875"/>
      <c r="CV35" s="875"/>
      <c r="CW35" s="875"/>
      <c r="CX35" s="875"/>
      <c r="CY35" s="875"/>
      <c r="CZ35" s="552"/>
      <c r="DA35" s="875"/>
      <c r="DB35" s="875"/>
      <c r="DC35" s="875"/>
      <c r="DD35" s="875"/>
      <c r="DE35" s="875"/>
      <c r="DF35" s="875"/>
      <c r="DG35" s="875"/>
      <c r="DH35" s="875"/>
      <c r="DI35" s="875"/>
      <c r="DJ35" s="552"/>
      <c r="DK35" s="875"/>
      <c r="DL35" s="875"/>
      <c r="DM35" s="875"/>
      <c r="DN35" s="875"/>
      <c r="DO35" s="875"/>
      <c r="DP35" s="875"/>
      <c r="DQ35" s="875"/>
      <c r="DR35" s="875"/>
      <c r="DS35" s="875"/>
      <c r="DT35" s="552"/>
      <c r="DU35" s="875"/>
      <c r="DV35" s="875"/>
      <c r="DW35" s="875"/>
      <c r="DX35" s="875"/>
      <c r="DY35" s="875"/>
      <c r="DZ35" s="875"/>
      <c r="EA35" s="875"/>
      <c r="EB35" s="875"/>
      <c r="EC35" s="875"/>
      <c r="ED35" s="552"/>
      <c r="EE35" s="875"/>
      <c r="EF35" s="875"/>
      <c r="EG35" s="875"/>
      <c r="EH35" s="875"/>
      <c r="EI35" s="875"/>
      <c r="EJ35" s="875"/>
      <c r="EK35" s="875"/>
      <c r="EL35" s="875"/>
      <c r="EM35" s="875"/>
      <c r="EN35" s="552"/>
      <c r="EO35" s="875"/>
      <c r="EP35" s="875"/>
      <c r="EQ35" s="875"/>
      <c r="ER35" s="875"/>
      <c r="ES35" s="875"/>
      <c r="ET35" s="875"/>
      <c r="EU35" s="875"/>
      <c r="EV35" s="875"/>
      <c r="EW35" s="875"/>
      <c r="EX35" s="552"/>
      <c r="EY35" s="875"/>
      <c r="EZ35" s="875"/>
      <c r="FA35" s="875"/>
      <c r="FB35" s="875"/>
      <c r="FC35" s="875"/>
      <c r="FD35" s="875"/>
      <c r="FE35" s="875"/>
      <c r="FF35" s="875"/>
      <c r="FG35" s="875"/>
      <c r="FH35" s="552"/>
      <c r="FI35" s="875"/>
      <c r="FJ35" s="875"/>
      <c r="FK35" s="875"/>
      <c r="FL35" s="875"/>
      <c r="FM35" s="875"/>
      <c r="FN35" s="875"/>
      <c r="FO35" s="875"/>
      <c r="FP35" s="875"/>
      <c r="FQ35" s="875"/>
      <c r="FR35" s="552"/>
      <c r="FS35" s="875"/>
      <c r="FT35" s="875"/>
      <c r="FU35" s="875"/>
      <c r="FV35" s="875"/>
      <c r="FW35" s="875"/>
      <c r="FX35" s="875"/>
      <c r="FY35" s="875"/>
      <c r="FZ35" s="875"/>
      <c r="GA35" s="875"/>
      <c r="GB35" s="552"/>
      <c r="GC35" s="875"/>
      <c r="GD35" s="875"/>
      <c r="GE35" s="875"/>
      <c r="GF35" s="875"/>
      <c r="GG35" s="875"/>
      <c r="GH35" s="875"/>
      <c r="GI35" s="875"/>
      <c r="GJ35" s="875"/>
      <c r="GK35" s="875"/>
      <c r="GL35" s="552"/>
      <c r="GM35" s="875"/>
      <c r="GN35" s="875"/>
      <c r="GO35" s="875"/>
      <c r="GP35" s="875"/>
      <c r="GQ35" s="875"/>
      <c r="GR35" s="875"/>
      <c r="GS35" s="875"/>
      <c r="GT35" s="875"/>
      <c r="GU35" s="875"/>
      <c r="GV35" s="552"/>
      <c r="GW35" s="875"/>
      <c r="GX35" s="875"/>
      <c r="GY35" s="875"/>
      <c r="GZ35" s="875"/>
      <c r="HA35" s="875"/>
      <c r="HB35" s="875"/>
      <c r="HC35" s="875"/>
      <c r="HD35" s="875"/>
      <c r="HE35" s="875"/>
      <c r="HF35" s="552"/>
      <c r="HG35" s="875"/>
      <c r="HH35" s="875"/>
      <c r="HI35" s="875"/>
      <c r="HJ35" s="875"/>
      <c r="HK35" s="875"/>
      <c r="HL35" s="875"/>
      <c r="HM35" s="875"/>
      <c r="HN35" s="875"/>
      <c r="HO35" s="875"/>
      <c r="HP35" s="552"/>
      <c r="HQ35" s="875"/>
      <c r="HR35" s="875"/>
      <c r="HS35" s="875"/>
      <c r="HT35" s="875"/>
      <c r="HU35" s="875"/>
      <c r="HV35" s="875"/>
      <c r="HW35" s="875"/>
      <c r="HX35" s="875"/>
      <c r="HY35" s="875"/>
      <c r="HZ35" s="552"/>
      <c r="IA35" s="875"/>
      <c r="IB35" s="875"/>
      <c r="IC35" s="875"/>
      <c r="ID35" s="875"/>
      <c r="IE35" s="875"/>
      <c r="IF35" s="875"/>
      <c r="IG35" s="875"/>
      <c r="IH35" s="875"/>
      <c r="II35" s="875"/>
      <c r="IJ35" s="552"/>
      <c r="IK35" s="875"/>
      <c r="IL35" s="875"/>
      <c r="IM35" s="875"/>
      <c r="IN35" s="875"/>
      <c r="IO35" s="875"/>
      <c r="IP35" s="875"/>
      <c r="IQ35" s="875"/>
      <c r="IR35" s="875"/>
      <c r="IS35" s="875"/>
      <c r="IT35" s="552"/>
      <c r="IU35" s="875"/>
      <c r="IV35" s="875"/>
      <c r="IW35" s="875"/>
      <c r="IX35" s="875"/>
      <c r="IY35" s="875"/>
      <c r="IZ35" s="875"/>
      <c r="JA35" s="875"/>
      <c r="JB35" s="875"/>
      <c r="JC35" s="875"/>
      <c r="JD35" s="552"/>
      <c r="JE35" s="875"/>
      <c r="JF35" s="875"/>
      <c r="JG35" s="875"/>
      <c r="JH35" s="875"/>
      <c r="JI35" s="875"/>
      <c r="JJ35" s="875"/>
      <c r="JK35" s="875"/>
      <c r="JL35" s="875"/>
      <c r="JM35" s="875"/>
      <c r="JN35" s="552"/>
      <c r="JO35" s="875"/>
      <c r="JP35" s="875"/>
      <c r="JQ35" s="875"/>
      <c r="JR35" s="875"/>
      <c r="JS35" s="875"/>
      <c r="JT35" s="875"/>
      <c r="JU35" s="875"/>
      <c r="JV35" s="875"/>
      <c r="JW35" s="875"/>
      <c r="JX35" s="552"/>
      <c r="JY35" s="875"/>
      <c r="JZ35" s="875"/>
      <c r="KA35" s="875"/>
      <c r="KB35" s="875"/>
      <c r="KC35" s="875"/>
      <c r="KD35" s="875"/>
      <c r="KE35" s="875"/>
      <c r="KF35" s="875"/>
      <c r="KG35" s="875"/>
      <c r="KH35" s="552"/>
      <c r="KI35" s="875"/>
      <c r="KJ35" s="875"/>
      <c r="KK35" s="875"/>
      <c r="KL35" s="875"/>
      <c r="KM35" s="875"/>
      <c r="KN35" s="875"/>
      <c r="KO35" s="875"/>
      <c r="KP35" s="875"/>
      <c r="KQ35" s="875"/>
      <c r="KR35" s="552"/>
      <c r="KS35" s="875"/>
      <c r="KT35" s="875"/>
      <c r="KU35" s="875"/>
      <c r="KV35" s="875"/>
      <c r="KW35" s="875"/>
      <c r="KX35" s="875"/>
      <c r="KY35" s="875"/>
      <c r="KZ35" s="875"/>
      <c r="LA35" s="875"/>
      <c r="LB35" s="552"/>
      <c r="LC35" s="875"/>
      <c r="LD35" s="875"/>
      <c r="LE35" s="875"/>
      <c r="LF35" s="875"/>
      <c r="LG35" s="875"/>
      <c r="LH35" s="875"/>
      <c r="LI35" s="875"/>
      <c r="LJ35" s="875"/>
      <c r="LK35" s="875"/>
      <c r="LL35" s="552"/>
      <c r="LM35" s="875"/>
      <c r="LN35" s="875"/>
      <c r="LO35" s="875"/>
      <c r="LP35" s="875"/>
      <c r="LQ35" s="875"/>
      <c r="LR35" s="875"/>
      <c r="LS35" s="875"/>
      <c r="LT35" s="875"/>
      <c r="LU35" s="875"/>
      <c r="LV35" s="552"/>
      <c r="LW35" s="875"/>
      <c r="LX35" s="875"/>
      <c r="LY35" s="875"/>
      <c r="LZ35" s="875"/>
      <c r="MA35" s="875"/>
      <c r="MB35" s="875"/>
      <c r="MC35" s="875"/>
      <c r="MD35" s="875"/>
      <c r="ME35" s="875"/>
      <c r="MF35" s="552"/>
      <c r="MG35" s="875"/>
      <c r="MH35" s="875"/>
      <c r="MI35" s="875"/>
      <c r="MJ35" s="875"/>
      <c r="MK35" s="875"/>
      <c r="ML35" s="875"/>
      <c r="MM35" s="875"/>
      <c r="MN35" s="875"/>
      <c r="MO35" s="875"/>
      <c r="MP35" s="552"/>
      <c r="MQ35" s="875"/>
      <c r="MR35" s="875"/>
      <c r="MS35" s="875"/>
      <c r="MT35" s="875"/>
      <c r="MU35" s="875"/>
      <c r="MV35" s="875"/>
      <c r="MW35" s="875"/>
      <c r="MX35" s="875"/>
      <c r="MY35" s="875"/>
      <c r="MZ35" s="552"/>
      <c r="NA35" s="875"/>
      <c r="NB35" s="875"/>
      <c r="NC35" s="875"/>
      <c r="ND35" s="875"/>
      <c r="NE35" s="875"/>
      <c r="NF35" s="875"/>
      <c r="NG35" s="875"/>
      <c r="NH35" s="875"/>
      <c r="NI35" s="875"/>
      <c r="NJ35" s="552"/>
      <c r="NK35" s="875"/>
      <c r="NL35" s="875"/>
      <c r="NM35" s="875"/>
      <c r="NN35" s="875"/>
      <c r="NO35" s="875"/>
      <c r="NP35" s="875"/>
      <c r="NQ35" s="875"/>
      <c r="NR35" s="875"/>
      <c r="NS35" s="875"/>
      <c r="NT35" s="552"/>
      <c r="NU35" s="875"/>
      <c r="NV35" s="875"/>
      <c r="NW35" s="875"/>
      <c r="NX35" s="875"/>
      <c r="NY35" s="875"/>
      <c r="NZ35" s="875"/>
      <c r="OA35" s="875"/>
      <c r="OB35" s="875"/>
      <c r="OC35" s="875"/>
      <c r="OD35" s="552"/>
      <c r="OE35" s="875"/>
      <c r="OF35" s="875"/>
      <c r="OG35" s="875"/>
      <c r="OH35" s="875"/>
      <c r="OI35" s="875"/>
      <c r="OJ35" s="875"/>
      <c r="OK35" s="875"/>
      <c r="OL35" s="875"/>
      <c r="OM35" s="875"/>
      <c r="ON35" s="552"/>
      <c r="OO35" s="875"/>
      <c r="OP35" s="875"/>
      <c r="OQ35" s="875"/>
      <c r="OR35" s="875"/>
      <c r="OS35" s="875"/>
      <c r="OT35" s="875"/>
      <c r="OU35" s="875"/>
      <c r="OV35" s="875"/>
      <c r="OW35" s="875"/>
      <c r="OX35" s="552"/>
      <c r="OY35" s="875"/>
      <c r="OZ35" s="875"/>
      <c r="PA35" s="875"/>
      <c r="PB35" s="875"/>
      <c r="PC35" s="875"/>
      <c r="PD35" s="875"/>
      <c r="PE35" s="875"/>
      <c r="PF35" s="875"/>
      <c r="PG35" s="875"/>
      <c r="PH35" s="552"/>
      <c r="PI35" s="875"/>
      <c r="PJ35" s="875"/>
      <c r="PK35" s="875"/>
      <c r="PL35" s="875"/>
      <c r="PM35" s="875"/>
      <c r="PN35" s="875"/>
      <c r="PO35" s="875"/>
      <c r="PP35" s="875"/>
      <c r="PQ35" s="875"/>
      <c r="PR35" s="552"/>
      <c r="PS35" s="875"/>
      <c r="PT35" s="875"/>
      <c r="PU35" s="875"/>
      <c r="PV35" s="875"/>
      <c r="PW35" s="875"/>
      <c r="PX35" s="875"/>
      <c r="PY35" s="875"/>
      <c r="PZ35" s="875"/>
      <c r="QA35" s="875"/>
      <c r="QB35" s="552"/>
      <c r="QC35" s="875"/>
      <c r="QD35" s="875"/>
      <c r="QE35" s="875"/>
      <c r="QF35" s="875"/>
      <c r="QG35" s="875"/>
      <c r="QH35" s="875"/>
      <c r="QI35" s="875"/>
      <c r="QJ35" s="875"/>
      <c r="QK35" s="875"/>
      <c r="QL35" s="552"/>
      <c r="QM35" s="875"/>
      <c r="QN35" s="875"/>
      <c r="QO35" s="875"/>
      <c r="QP35" s="875"/>
      <c r="QQ35" s="875"/>
      <c r="QR35" s="875"/>
      <c r="QS35" s="875"/>
      <c r="QT35" s="875"/>
      <c r="QU35" s="875"/>
      <c r="QV35" s="552"/>
      <c r="QW35" s="875"/>
      <c r="QX35" s="875"/>
      <c r="QY35" s="875"/>
      <c r="QZ35" s="875"/>
      <c r="RA35" s="875"/>
      <c r="RB35" s="875"/>
      <c r="RC35" s="875"/>
      <c r="RD35" s="875"/>
      <c r="RE35" s="875"/>
      <c r="RF35" s="552"/>
      <c r="RG35" s="875"/>
      <c r="RH35" s="875"/>
      <c r="RI35" s="875"/>
      <c r="RJ35" s="875"/>
      <c r="RK35" s="875"/>
      <c r="RL35" s="875"/>
      <c r="RM35" s="875"/>
      <c r="RN35" s="875"/>
      <c r="RO35" s="875"/>
      <c r="RP35" s="552"/>
      <c r="RQ35" s="875"/>
      <c r="RR35" s="875"/>
      <c r="RS35" s="875"/>
      <c r="RT35" s="875"/>
      <c r="RU35" s="875"/>
      <c r="RV35" s="875"/>
      <c r="RW35" s="875"/>
      <c r="RX35" s="875"/>
      <c r="RY35" s="875"/>
      <c r="RZ35" s="552"/>
      <c r="SA35" s="875"/>
      <c r="SB35" s="875"/>
      <c r="SC35" s="875"/>
      <c r="SD35" s="875"/>
      <c r="SE35" s="875"/>
      <c r="SF35" s="875"/>
      <c r="SG35" s="875"/>
      <c r="SH35" s="875"/>
      <c r="SI35" s="875"/>
      <c r="SJ35" s="552"/>
      <c r="SK35" s="875"/>
      <c r="SL35" s="875"/>
      <c r="SM35" s="875"/>
      <c r="SN35" s="875"/>
      <c r="SO35" s="875"/>
      <c r="SP35" s="875"/>
      <c r="SQ35" s="875"/>
      <c r="SR35" s="875"/>
      <c r="SS35" s="875"/>
    </row>
    <row r="36" spans="1:513" s="382" customFormat="1" ht="30" x14ac:dyDescent="0.25">
      <c r="A36" s="375">
        <v>21</v>
      </c>
      <c r="B36" s="376" t="s">
        <v>297</v>
      </c>
      <c r="C36" s="377" t="s">
        <v>131</v>
      </c>
      <c r="D36" s="392"/>
      <c r="E36" s="393"/>
      <c r="F36" s="392"/>
      <c r="G36" s="392"/>
      <c r="H36" s="392"/>
      <c r="I36" s="392"/>
      <c r="J36" s="392"/>
      <c r="K36" s="392"/>
      <c r="L36" s="394"/>
      <c r="M36" s="549"/>
      <c r="N36" s="392"/>
      <c r="O36" s="393"/>
      <c r="P36" s="392"/>
      <c r="Q36" s="392"/>
      <c r="R36" s="392"/>
      <c r="S36" s="392"/>
      <c r="T36" s="392"/>
      <c r="U36" s="392"/>
      <c r="V36" s="394"/>
      <c r="W36" s="400"/>
      <c r="X36" s="552"/>
      <c r="Y36" s="875"/>
      <c r="Z36" s="875"/>
      <c r="AA36" s="875"/>
      <c r="AB36" s="875"/>
      <c r="AC36" s="875"/>
      <c r="AD36" s="875"/>
      <c r="AE36" s="875"/>
      <c r="AF36" s="875"/>
      <c r="AG36" s="875"/>
      <c r="AH36" s="552"/>
      <c r="AI36" s="875"/>
      <c r="AJ36" s="875"/>
      <c r="AK36" s="875"/>
      <c r="AL36" s="875"/>
      <c r="AM36" s="875"/>
      <c r="AN36" s="875"/>
      <c r="AO36" s="875"/>
      <c r="AP36" s="875"/>
      <c r="AQ36" s="875"/>
      <c r="AR36" s="552"/>
      <c r="AS36" s="875"/>
      <c r="AT36" s="875"/>
      <c r="AU36" s="875"/>
      <c r="AV36" s="875"/>
      <c r="AW36" s="875"/>
      <c r="AX36" s="875"/>
      <c r="AY36" s="875"/>
      <c r="AZ36" s="875"/>
      <c r="BA36" s="875"/>
      <c r="BB36" s="552"/>
      <c r="BC36" s="875"/>
      <c r="BD36" s="875"/>
      <c r="BE36" s="875"/>
      <c r="BF36" s="875"/>
      <c r="BG36" s="875"/>
      <c r="BH36" s="875"/>
      <c r="BI36" s="875"/>
      <c r="BJ36" s="875"/>
      <c r="BK36" s="875"/>
      <c r="BL36" s="552"/>
      <c r="BM36" s="875"/>
      <c r="BN36" s="875"/>
      <c r="BO36" s="875"/>
      <c r="BP36" s="875"/>
      <c r="BQ36" s="875"/>
      <c r="BR36" s="875"/>
      <c r="BS36" s="875"/>
      <c r="BT36" s="875"/>
      <c r="BU36" s="875"/>
      <c r="BV36" s="552"/>
      <c r="BW36" s="875"/>
      <c r="BX36" s="875"/>
      <c r="BY36" s="875"/>
      <c r="BZ36" s="875"/>
      <c r="CA36" s="875"/>
      <c r="CB36" s="875"/>
      <c r="CC36" s="875"/>
      <c r="CD36" s="875"/>
      <c r="CE36" s="875"/>
      <c r="CF36" s="552"/>
      <c r="CG36" s="875"/>
      <c r="CH36" s="875"/>
      <c r="CI36" s="875"/>
      <c r="CJ36" s="875"/>
      <c r="CK36" s="875"/>
      <c r="CL36" s="875"/>
      <c r="CM36" s="875"/>
      <c r="CN36" s="875"/>
      <c r="CO36" s="875"/>
      <c r="CP36" s="552"/>
      <c r="CQ36" s="875"/>
      <c r="CR36" s="875"/>
      <c r="CS36" s="875"/>
      <c r="CT36" s="875"/>
      <c r="CU36" s="875"/>
      <c r="CV36" s="875"/>
      <c r="CW36" s="875"/>
      <c r="CX36" s="875"/>
      <c r="CY36" s="875"/>
      <c r="CZ36" s="552"/>
      <c r="DA36" s="875"/>
      <c r="DB36" s="875"/>
      <c r="DC36" s="875"/>
      <c r="DD36" s="875"/>
      <c r="DE36" s="875"/>
      <c r="DF36" s="875"/>
      <c r="DG36" s="875"/>
      <c r="DH36" s="875"/>
      <c r="DI36" s="875"/>
      <c r="DJ36" s="552"/>
      <c r="DK36" s="875"/>
      <c r="DL36" s="875"/>
      <c r="DM36" s="875"/>
      <c r="DN36" s="875"/>
      <c r="DO36" s="875"/>
      <c r="DP36" s="875"/>
      <c r="DQ36" s="875"/>
      <c r="DR36" s="875"/>
      <c r="DS36" s="875"/>
      <c r="DT36" s="552"/>
      <c r="DU36" s="875"/>
      <c r="DV36" s="875"/>
      <c r="DW36" s="875"/>
      <c r="DX36" s="875"/>
      <c r="DY36" s="875"/>
      <c r="DZ36" s="875"/>
      <c r="EA36" s="875"/>
      <c r="EB36" s="875"/>
      <c r="EC36" s="875"/>
      <c r="ED36" s="552"/>
      <c r="EE36" s="875"/>
      <c r="EF36" s="875"/>
      <c r="EG36" s="875"/>
      <c r="EH36" s="875"/>
      <c r="EI36" s="875"/>
      <c r="EJ36" s="875"/>
      <c r="EK36" s="875"/>
      <c r="EL36" s="875"/>
      <c r="EM36" s="875"/>
      <c r="EN36" s="552"/>
      <c r="EO36" s="875"/>
      <c r="EP36" s="875"/>
      <c r="EQ36" s="875"/>
      <c r="ER36" s="875"/>
      <c r="ES36" s="875"/>
      <c r="ET36" s="875"/>
      <c r="EU36" s="875"/>
      <c r="EV36" s="875"/>
      <c r="EW36" s="875"/>
      <c r="EX36" s="552"/>
      <c r="EY36" s="875"/>
      <c r="EZ36" s="875"/>
      <c r="FA36" s="875"/>
      <c r="FB36" s="875"/>
      <c r="FC36" s="875"/>
      <c r="FD36" s="875"/>
      <c r="FE36" s="875"/>
      <c r="FF36" s="875"/>
      <c r="FG36" s="875"/>
      <c r="FH36" s="552"/>
      <c r="FI36" s="875"/>
      <c r="FJ36" s="875"/>
      <c r="FK36" s="875"/>
      <c r="FL36" s="875"/>
      <c r="FM36" s="875"/>
      <c r="FN36" s="875"/>
      <c r="FO36" s="875"/>
      <c r="FP36" s="875"/>
      <c r="FQ36" s="875"/>
      <c r="FR36" s="552"/>
      <c r="FS36" s="875"/>
      <c r="FT36" s="875"/>
      <c r="FU36" s="875"/>
      <c r="FV36" s="875"/>
      <c r="FW36" s="875"/>
      <c r="FX36" s="875"/>
      <c r="FY36" s="875"/>
      <c r="FZ36" s="875"/>
      <c r="GA36" s="875"/>
      <c r="GB36" s="552"/>
      <c r="GC36" s="875"/>
      <c r="GD36" s="875"/>
      <c r="GE36" s="875"/>
      <c r="GF36" s="875"/>
      <c r="GG36" s="875"/>
      <c r="GH36" s="875"/>
      <c r="GI36" s="875"/>
      <c r="GJ36" s="875"/>
      <c r="GK36" s="875"/>
      <c r="GL36" s="552"/>
      <c r="GM36" s="875"/>
      <c r="GN36" s="875"/>
      <c r="GO36" s="875"/>
      <c r="GP36" s="875"/>
      <c r="GQ36" s="875"/>
      <c r="GR36" s="875"/>
      <c r="GS36" s="875"/>
      <c r="GT36" s="875"/>
      <c r="GU36" s="875"/>
      <c r="GV36" s="552"/>
      <c r="GW36" s="875"/>
      <c r="GX36" s="875"/>
      <c r="GY36" s="875"/>
      <c r="GZ36" s="875"/>
      <c r="HA36" s="875"/>
      <c r="HB36" s="875"/>
      <c r="HC36" s="875"/>
      <c r="HD36" s="875"/>
      <c r="HE36" s="875"/>
      <c r="HF36" s="552"/>
      <c r="HG36" s="875"/>
      <c r="HH36" s="875"/>
      <c r="HI36" s="875"/>
      <c r="HJ36" s="875"/>
      <c r="HK36" s="875"/>
      <c r="HL36" s="875"/>
      <c r="HM36" s="875"/>
      <c r="HN36" s="875"/>
      <c r="HO36" s="875"/>
      <c r="HP36" s="552"/>
      <c r="HQ36" s="875"/>
      <c r="HR36" s="875"/>
      <c r="HS36" s="875"/>
      <c r="HT36" s="875"/>
      <c r="HU36" s="875"/>
      <c r="HV36" s="875"/>
      <c r="HW36" s="875"/>
      <c r="HX36" s="875"/>
      <c r="HY36" s="875"/>
      <c r="HZ36" s="552"/>
      <c r="IA36" s="875"/>
      <c r="IB36" s="875"/>
      <c r="IC36" s="875"/>
      <c r="ID36" s="875"/>
      <c r="IE36" s="875"/>
      <c r="IF36" s="875"/>
      <c r="IG36" s="875"/>
      <c r="IH36" s="875"/>
      <c r="II36" s="875"/>
      <c r="IJ36" s="552"/>
      <c r="IK36" s="875"/>
      <c r="IL36" s="875"/>
      <c r="IM36" s="875"/>
      <c r="IN36" s="875"/>
      <c r="IO36" s="875"/>
      <c r="IP36" s="875"/>
      <c r="IQ36" s="875"/>
      <c r="IR36" s="875"/>
      <c r="IS36" s="875"/>
      <c r="IT36" s="552"/>
      <c r="IU36" s="875"/>
      <c r="IV36" s="875"/>
      <c r="IW36" s="875"/>
      <c r="IX36" s="875"/>
      <c r="IY36" s="875"/>
      <c r="IZ36" s="875"/>
      <c r="JA36" s="875"/>
      <c r="JB36" s="875"/>
      <c r="JC36" s="875"/>
      <c r="JD36" s="552"/>
      <c r="JE36" s="875"/>
      <c r="JF36" s="875"/>
      <c r="JG36" s="875"/>
      <c r="JH36" s="875"/>
      <c r="JI36" s="875"/>
      <c r="JJ36" s="875"/>
      <c r="JK36" s="875"/>
      <c r="JL36" s="875"/>
      <c r="JM36" s="875"/>
      <c r="JN36" s="552"/>
      <c r="JO36" s="875"/>
      <c r="JP36" s="875"/>
      <c r="JQ36" s="875"/>
      <c r="JR36" s="875"/>
      <c r="JS36" s="875"/>
      <c r="JT36" s="875"/>
      <c r="JU36" s="875"/>
      <c r="JV36" s="875"/>
      <c r="JW36" s="875"/>
      <c r="JX36" s="552"/>
      <c r="JY36" s="875"/>
      <c r="JZ36" s="875"/>
      <c r="KA36" s="875"/>
      <c r="KB36" s="875"/>
      <c r="KC36" s="875"/>
      <c r="KD36" s="875"/>
      <c r="KE36" s="875"/>
      <c r="KF36" s="875"/>
      <c r="KG36" s="875"/>
      <c r="KH36" s="552"/>
      <c r="KI36" s="875"/>
      <c r="KJ36" s="875"/>
      <c r="KK36" s="875"/>
      <c r="KL36" s="875"/>
      <c r="KM36" s="875"/>
      <c r="KN36" s="875"/>
      <c r="KO36" s="875"/>
      <c r="KP36" s="875"/>
      <c r="KQ36" s="875"/>
      <c r="KR36" s="552"/>
      <c r="KS36" s="875"/>
      <c r="KT36" s="875"/>
      <c r="KU36" s="875"/>
      <c r="KV36" s="875"/>
      <c r="KW36" s="875"/>
      <c r="KX36" s="875"/>
      <c r="KY36" s="875"/>
      <c r="KZ36" s="875"/>
      <c r="LA36" s="875"/>
      <c r="LB36" s="552"/>
      <c r="LC36" s="875"/>
      <c r="LD36" s="875"/>
      <c r="LE36" s="875"/>
      <c r="LF36" s="875"/>
      <c r="LG36" s="875"/>
      <c r="LH36" s="875"/>
      <c r="LI36" s="875"/>
      <c r="LJ36" s="875"/>
      <c r="LK36" s="875"/>
      <c r="LL36" s="552"/>
      <c r="LM36" s="875"/>
      <c r="LN36" s="875"/>
      <c r="LO36" s="875"/>
      <c r="LP36" s="875"/>
      <c r="LQ36" s="875"/>
      <c r="LR36" s="875"/>
      <c r="LS36" s="875"/>
      <c r="LT36" s="875"/>
      <c r="LU36" s="875"/>
      <c r="LV36" s="552"/>
      <c r="LW36" s="875"/>
      <c r="LX36" s="875"/>
      <c r="LY36" s="875"/>
      <c r="LZ36" s="875"/>
      <c r="MA36" s="875"/>
      <c r="MB36" s="875"/>
      <c r="MC36" s="875"/>
      <c r="MD36" s="875"/>
      <c r="ME36" s="875"/>
      <c r="MF36" s="552"/>
      <c r="MG36" s="875"/>
      <c r="MH36" s="875"/>
      <c r="MI36" s="875"/>
      <c r="MJ36" s="875"/>
      <c r="MK36" s="875"/>
      <c r="ML36" s="875"/>
      <c r="MM36" s="875"/>
      <c r="MN36" s="875"/>
      <c r="MO36" s="875"/>
      <c r="MP36" s="552"/>
      <c r="MQ36" s="875"/>
      <c r="MR36" s="875"/>
      <c r="MS36" s="875"/>
      <c r="MT36" s="875"/>
      <c r="MU36" s="875"/>
      <c r="MV36" s="875"/>
      <c r="MW36" s="875"/>
      <c r="MX36" s="875"/>
      <c r="MY36" s="875"/>
      <c r="MZ36" s="552"/>
      <c r="NA36" s="875"/>
      <c r="NB36" s="875"/>
      <c r="NC36" s="875"/>
      <c r="ND36" s="875"/>
      <c r="NE36" s="875"/>
      <c r="NF36" s="875"/>
      <c r="NG36" s="875"/>
      <c r="NH36" s="875"/>
      <c r="NI36" s="875"/>
      <c r="NJ36" s="552"/>
      <c r="NK36" s="875"/>
      <c r="NL36" s="875"/>
      <c r="NM36" s="875"/>
      <c r="NN36" s="875"/>
      <c r="NO36" s="875"/>
      <c r="NP36" s="875"/>
      <c r="NQ36" s="875"/>
      <c r="NR36" s="875"/>
      <c r="NS36" s="875"/>
      <c r="NT36" s="552"/>
      <c r="NU36" s="875"/>
      <c r="NV36" s="875"/>
      <c r="NW36" s="875"/>
      <c r="NX36" s="875"/>
      <c r="NY36" s="875"/>
      <c r="NZ36" s="875"/>
      <c r="OA36" s="875"/>
      <c r="OB36" s="875"/>
      <c r="OC36" s="875"/>
      <c r="OD36" s="552"/>
      <c r="OE36" s="875"/>
      <c r="OF36" s="875"/>
      <c r="OG36" s="875"/>
      <c r="OH36" s="875"/>
      <c r="OI36" s="875"/>
      <c r="OJ36" s="875"/>
      <c r="OK36" s="875"/>
      <c r="OL36" s="875"/>
      <c r="OM36" s="875"/>
      <c r="ON36" s="552"/>
      <c r="OO36" s="875"/>
      <c r="OP36" s="875"/>
      <c r="OQ36" s="875"/>
      <c r="OR36" s="875"/>
      <c r="OS36" s="875"/>
      <c r="OT36" s="875"/>
      <c r="OU36" s="875"/>
      <c r="OV36" s="875"/>
      <c r="OW36" s="875"/>
      <c r="OX36" s="552"/>
      <c r="OY36" s="875"/>
      <c r="OZ36" s="875"/>
      <c r="PA36" s="875"/>
      <c r="PB36" s="875"/>
      <c r="PC36" s="875"/>
      <c r="PD36" s="875"/>
      <c r="PE36" s="875"/>
      <c r="PF36" s="875"/>
      <c r="PG36" s="875"/>
      <c r="PH36" s="552"/>
      <c r="PI36" s="875"/>
      <c r="PJ36" s="875"/>
      <c r="PK36" s="875"/>
      <c r="PL36" s="875"/>
      <c r="PM36" s="875"/>
      <c r="PN36" s="875"/>
      <c r="PO36" s="875"/>
      <c r="PP36" s="875"/>
      <c r="PQ36" s="875"/>
      <c r="PR36" s="552"/>
      <c r="PS36" s="875"/>
      <c r="PT36" s="875"/>
      <c r="PU36" s="875"/>
      <c r="PV36" s="875"/>
      <c r="PW36" s="875"/>
      <c r="PX36" s="875"/>
      <c r="PY36" s="875"/>
      <c r="PZ36" s="875"/>
      <c r="QA36" s="875"/>
      <c r="QB36" s="552"/>
      <c r="QC36" s="875"/>
      <c r="QD36" s="875"/>
      <c r="QE36" s="875"/>
      <c r="QF36" s="875"/>
      <c r="QG36" s="875"/>
      <c r="QH36" s="875"/>
      <c r="QI36" s="875"/>
      <c r="QJ36" s="875"/>
      <c r="QK36" s="875"/>
      <c r="QL36" s="552"/>
      <c r="QM36" s="875"/>
      <c r="QN36" s="875"/>
      <c r="QO36" s="875"/>
      <c r="QP36" s="875"/>
      <c r="QQ36" s="875"/>
      <c r="QR36" s="875"/>
      <c r="QS36" s="875"/>
      <c r="QT36" s="875"/>
      <c r="QU36" s="875"/>
      <c r="QV36" s="552"/>
      <c r="QW36" s="875"/>
      <c r="QX36" s="875"/>
      <c r="QY36" s="875"/>
      <c r="QZ36" s="875"/>
      <c r="RA36" s="875"/>
      <c r="RB36" s="875"/>
      <c r="RC36" s="875"/>
      <c r="RD36" s="875"/>
      <c r="RE36" s="875"/>
      <c r="RF36" s="552"/>
      <c r="RG36" s="875"/>
      <c r="RH36" s="875"/>
      <c r="RI36" s="875"/>
      <c r="RJ36" s="875"/>
      <c r="RK36" s="875"/>
      <c r="RL36" s="875"/>
      <c r="RM36" s="875"/>
      <c r="RN36" s="875"/>
      <c r="RO36" s="875"/>
      <c r="RP36" s="552"/>
      <c r="RQ36" s="875"/>
      <c r="RR36" s="875"/>
      <c r="RS36" s="875"/>
      <c r="RT36" s="875"/>
      <c r="RU36" s="875"/>
      <c r="RV36" s="875"/>
      <c r="RW36" s="875"/>
      <c r="RX36" s="875"/>
      <c r="RY36" s="875"/>
      <c r="RZ36" s="552"/>
      <c r="SA36" s="875"/>
      <c r="SB36" s="875"/>
      <c r="SC36" s="875"/>
      <c r="SD36" s="875"/>
      <c r="SE36" s="875"/>
      <c r="SF36" s="875"/>
      <c r="SG36" s="875"/>
      <c r="SH36" s="875"/>
      <c r="SI36" s="875"/>
      <c r="SJ36" s="552"/>
      <c r="SK36" s="875"/>
      <c r="SL36" s="875"/>
      <c r="SM36" s="875"/>
      <c r="SN36" s="875"/>
      <c r="SO36" s="875"/>
      <c r="SP36" s="875"/>
      <c r="SQ36" s="875"/>
      <c r="SR36" s="875"/>
      <c r="SS36" s="875"/>
    </row>
    <row r="37" spans="1:513" s="382" customFormat="1" x14ac:dyDescent="0.25">
      <c r="A37" s="388">
        <v>22</v>
      </c>
      <c r="B37" s="389" t="s">
        <v>275</v>
      </c>
      <c r="C37" s="390" t="s">
        <v>130</v>
      </c>
      <c r="D37" s="378"/>
      <c r="E37" s="379"/>
      <c r="F37" s="378"/>
      <c r="G37" s="378"/>
      <c r="H37" s="378"/>
      <c r="I37" s="378"/>
      <c r="J37" s="378"/>
      <c r="K37" s="378"/>
      <c r="L37" s="380"/>
      <c r="M37" s="550"/>
      <c r="N37" s="378"/>
      <c r="O37" s="379"/>
      <c r="P37" s="378"/>
      <c r="Q37" s="378"/>
      <c r="R37" s="378"/>
      <c r="S37" s="378"/>
      <c r="T37" s="378"/>
      <c r="U37" s="378"/>
      <c r="V37" s="380"/>
      <c r="W37" s="381"/>
      <c r="X37" s="552"/>
      <c r="Y37" s="874"/>
      <c r="Z37" s="874"/>
      <c r="AA37" s="874"/>
      <c r="AB37" s="874"/>
      <c r="AC37" s="874"/>
      <c r="AD37" s="874"/>
      <c r="AE37" s="874"/>
      <c r="AF37" s="874"/>
      <c r="AG37" s="874"/>
      <c r="AH37" s="552"/>
      <c r="AI37" s="874"/>
      <c r="AJ37" s="874"/>
      <c r="AK37" s="874"/>
      <c r="AL37" s="874"/>
      <c r="AM37" s="874"/>
      <c r="AN37" s="874"/>
      <c r="AO37" s="874"/>
      <c r="AP37" s="874"/>
      <c r="AQ37" s="874"/>
      <c r="AR37" s="552"/>
      <c r="AS37" s="874"/>
      <c r="AT37" s="874"/>
      <c r="AU37" s="874"/>
      <c r="AV37" s="874"/>
      <c r="AW37" s="874"/>
      <c r="AX37" s="874"/>
      <c r="AY37" s="874"/>
      <c r="AZ37" s="874"/>
      <c r="BA37" s="874"/>
      <c r="BB37" s="552"/>
      <c r="BC37" s="874"/>
      <c r="BD37" s="874"/>
      <c r="BE37" s="874"/>
      <c r="BF37" s="874"/>
      <c r="BG37" s="874"/>
      <c r="BH37" s="874"/>
      <c r="BI37" s="874"/>
      <c r="BJ37" s="874"/>
      <c r="BK37" s="874"/>
      <c r="BL37" s="552"/>
      <c r="BM37" s="874"/>
      <c r="BN37" s="874"/>
      <c r="BO37" s="874"/>
      <c r="BP37" s="874"/>
      <c r="BQ37" s="874"/>
      <c r="BR37" s="874"/>
      <c r="BS37" s="874"/>
      <c r="BT37" s="874"/>
      <c r="BU37" s="874"/>
      <c r="BV37" s="552"/>
      <c r="BW37" s="874"/>
      <c r="BX37" s="874"/>
      <c r="BY37" s="874"/>
      <c r="BZ37" s="874"/>
      <c r="CA37" s="874"/>
      <c r="CB37" s="874"/>
      <c r="CC37" s="874"/>
      <c r="CD37" s="874"/>
      <c r="CE37" s="874"/>
      <c r="CF37" s="552"/>
      <c r="CG37" s="874"/>
      <c r="CH37" s="874"/>
      <c r="CI37" s="874"/>
      <c r="CJ37" s="874"/>
      <c r="CK37" s="874"/>
      <c r="CL37" s="874"/>
      <c r="CM37" s="874"/>
      <c r="CN37" s="874"/>
      <c r="CO37" s="874"/>
      <c r="CP37" s="552"/>
      <c r="CQ37" s="874"/>
      <c r="CR37" s="874"/>
      <c r="CS37" s="874"/>
      <c r="CT37" s="874"/>
      <c r="CU37" s="874"/>
      <c r="CV37" s="874"/>
      <c r="CW37" s="874"/>
      <c r="CX37" s="874"/>
      <c r="CY37" s="874"/>
      <c r="CZ37" s="552"/>
      <c r="DA37" s="874"/>
      <c r="DB37" s="874"/>
      <c r="DC37" s="874"/>
      <c r="DD37" s="874"/>
      <c r="DE37" s="874"/>
      <c r="DF37" s="874"/>
      <c r="DG37" s="874"/>
      <c r="DH37" s="874"/>
      <c r="DI37" s="874"/>
      <c r="DJ37" s="552"/>
      <c r="DK37" s="874"/>
      <c r="DL37" s="874"/>
      <c r="DM37" s="874"/>
      <c r="DN37" s="874"/>
      <c r="DO37" s="874"/>
      <c r="DP37" s="874"/>
      <c r="DQ37" s="874"/>
      <c r="DR37" s="874"/>
      <c r="DS37" s="874"/>
      <c r="DT37" s="552"/>
      <c r="DU37" s="874"/>
      <c r="DV37" s="874"/>
      <c r="DW37" s="874"/>
      <c r="DX37" s="874"/>
      <c r="DY37" s="874"/>
      <c r="DZ37" s="874"/>
      <c r="EA37" s="874"/>
      <c r="EB37" s="874"/>
      <c r="EC37" s="874"/>
      <c r="ED37" s="552"/>
      <c r="EE37" s="874"/>
      <c r="EF37" s="874"/>
      <c r="EG37" s="874"/>
      <c r="EH37" s="874"/>
      <c r="EI37" s="874"/>
      <c r="EJ37" s="874"/>
      <c r="EK37" s="874"/>
      <c r="EL37" s="874"/>
      <c r="EM37" s="874"/>
      <c r="EN37" s="552"/>
      <c r="EO37" s="874"/>
      <c r="EP37" s="874"/>
      <c r="EQ37" s="874"/>
      <c r="ER37" s="874"/>
      <c r="ES37" s="874"/>
      <c r="ET37" s="874"/>
      <c r="EU37" s="874"/>
      <c r="EV37" s="874"/>
      <c r="EW37" s="874"/>
      <c r="EX37" s="552"/>
      <c r="EY37" s="874"/>
      <c r="EZ37" s="874"/>
      <c r="FA37" s="874"/>
      <c r="FB37" s="874"/>
      <c r="FC37" s="874"/>
      <c r="FD37" s="874"/>
      <c r="FE37" s="874"/>
      <c r="FF37" s="874"/>
      <c r="FG37" s="874"/>
      <c r="FH37" s="552"/>
      <c r="FI37" s="874"/>
      <c r="FJ37" s="874"/>
      <c r="FK37" s="874"/>
      <c r="FL37" s="874"/>
      <c r="FM37" s="874"/>
      <c r="FN37" s="874"/>
      <c r="FO37" s="874"/>
      <c r="FP37" s="874"/>
      <c r="FQ37" s="874"/>
      <c r="FR37" s="552"/>
      <c r="FS37" s="874"/>
      <c r="FT37" s="874"/>
      <c r="FU37" s="874"/>
      <c r="FV37" s="874"/>
      <c r="FW37" s="874"/>
      <c r="FX37" s="874"/>
      <c r="FY37" s="874"/>
      <c r="FZ37" s="874"/>
      <c r="GA37" s="874"/>
      <c r="GB37" s="552"/>
      <c r="GC37" s="874"/>
      <c r="GD37" s="874"/>
      <c r="GE37" s="874"/>
      <c r="GF37" s="874"/>
      <c r="GG37" s="874"/>
      <c r="GH37" s="874"/>
      <c r="GI37" s="874"/>
      <c r="GJ37" s="874"/>
      <c r="GK37" s="874"/>
      <c r="GL37" s="552"/>
      <c r="GM37" s="874"/>
      <c r="GN37" s="874"/>
      <c r="GO37" s="874"/>
      <c r="GP37" s="874"/>
      <c r="GQ37" s="874"/>
      <c r="GR37" s="874"/>
      <c r="GS37" s="874"/>
      <c r="GT37" s="874"/>
      <c r="GU37" s="874"/>
      <c r="GV37" s="552"/>
      <c r="GW37" s="874"/>
      <c r="GX37" s="874"/>
      <c r="GY37" s="874"/>
      <c r="GZ37" s="874"/>
      <c r="HA37" s="874"/>
      <c r="HB37" s="874"/>
      <c r="HC37" s="874"/>
      <c r="HD37" s="874"/>
      <c r="HE37" s="874"/>
      <c r="HF37" s="552"/>
      <c r="HG37" s="874"/>
      <c r="HH37" s="874"/>
      <c r="HI37" s="874"/>
      <c r="HJ37" s="874"/>
      <c r="HK37" s="874"/>
      <c r="HL37" s="874"/>
      <c r="HM37" s="874"/>
      <c r="HN37" s="874"/>
      <c r="HO37" s="874"/>
      <c r="HP37" s="552"/>
      <c r="HQ37" s="874"/>
      <c r="HR37" s="874"/>
      <c r="HS37" s="874"/>
      <c r="HT37" s="874"/>
      <c r="HU37" s="874"/>
      <c r="HV37" s="874"/>
      <c r="HW37" s="874"/>
      <c r="HX37" s="874"/>
      <c r="HY37" s="874"/>
      <c r="HZ37" s="552"/>
      <c r="IA37" s="874"/>
      <c r="IB37" s="874"/>
      <c r="IC37" s="874"/>
      <c r="ID37" s="874"/>
      <c r="IE37" s="874"/>
      <c r="IF37" s="874"/>
      <c r="IG37" s="874"/>
      <c r="IH37" s="874"/>
      <c r="II37" s="874"/>
      <c r="IJ37" s="552"/>
      <c r="IK37" s="874"/>
      <c r="IL37" s="874"/>
      <c r="IM37" s="874"/>
      <c r="IN37" s="874"/>
      <c r="IO37" s="874"/>
      <c r="IP37" s="874"/>
      <c r="IQ37" s="874"/>
      <c r="IR37" s="874"/>
      <c r="IS37" s="874"/>
      <c r="IT37" s="552"/>
      <c r="IU37" s="874"/>
      <c r="IV37" s="874"/>
      <c r="IW37" s="874"/>
      <c r="IX37" s="874"/>
      <c r="IY37" s="874"/>
      <c r="IZ37" s="874"/>
      <c r="JA37" s="874"/>
      <c r="JB37" s="874"/>
      <c r="JC37" s="874"/>
      <c r="JD37" s="552"/>
      <c r="JE37" s="874"/>
      <c r="JF37" s="874"/>
      <c r="JG37" s="874"/>
      <c r="JH37" s="874"/>
      <c r="JI37" s="874"/>
      <c r="JJ37" s="874"/>
      <c r="JK37" s="874"/>
      <c r="JL37" s="874"/>
      <c r="JM37" s="874"/>
      <c r="JN37" s="552"/>
      <c r="JO37" s="874"/>
      <c r="JP37" s="874"/>
      <c r="JQ37" s="874"/>
      <c r="JR37" s="874"/>
      <c r="JS37" s="874"/>
      <c r="JT37" s="874"/>
      <c r="JU37" s="874"/>
      <c r="JV37" s="874"/>
      <c r="JW37" s="874"/>
      <c r="JX37" s="552"/>
      <c r="JY37" s="874"/>
      <c r="JZ37" s="874"/>
      <c r="KA37" s="874"/>
      <c r="KB37" s="874"/>
      <c r="KC37" s="874"/>
      <c r="KD37" s="874"/>
      <c r="KE37" s="874"/>
      <c r="KF37" s="874"/>
      <c r="KG37" s="874"/>
      <c r="KH37" s="552"/>
      <c r="KI37" s="874"/>
      <c r="KJ37" s="874"/>
      <c r="KK37" s="874"/>
      <c r="KL37" s="874"/>
      <c r="KM37" s="874"/>
      <c r="KN37" s="874"/>
      <c r="KO37" s="874"/>
      <c r="KP37" s="874"/>
      <c r="KQ37" s="874"/>
      <c r="KR37" s="552"/>
      <c r="KS37" s="874"/>
      <c r="KT37" s="874"/>
      <c r="KU37" s="874"/>
      <c r="KV37" s="874"/>
      <c r="KW37" s="874"/>
      <c r="KX37" s="874"/>
      <c r="KY37" s="874"/>
      <c r="KZ37" s="874"/>
      <c r="LA37" s="874"/>
      <c r="LB37" s="552"/>
      <c r="LC37" s="874"/>
      <c r="LD37" s="874"/>
      <c r="LE37" s="874"/>
      <c r="LF37" s="874"/>
      <c r="LG37" s="874"/>
      <c r="LH37" s="874"/>
      <c r="LI37" s="874"/>
      <c r="LJ37" s="874"/>
      <c r="LK37" s="874"/>
      <c r="LL37" s="552"/>
      <c r="LM37" s="874"/>
      <c r="LN37" s="874"/>
      <c r="LO37" s="874"/>
      <c r="LP37" s="874"/>
      <c r="LQ37" s="874"/>
      <c r="LR37" s="874"/>
      <c r="LS37" s="874"/>
      <c r="LT37" s="874"/>
      <c r="LU37" s="874"/>
      <c r="LV37" s="552"/>
      <c r="LW37" s="874"/>
      <c r="LX37" s="874"/>
      <c r="LY37" s="874"/>
      <c r="LZ37" s="874"/>
      <c r="MA37" s="874"/>
      <c r="MB37" s="874"/>
      <c r="MC37" s="874"/>
      <c r="MD37" s="874"/>
      <c r="ME37" s="874"/>
      <c r="MF37" s="552"/>
      <c r="MG37" s="874"/>
      <c r="MH37" s="874"/>
      <c r="MI37" s="874"/>
      <c r="MJ37" s="874"/>
      <c r="MK37" s="874"/>
      <c r="ML37" s="874"/>
      <c r="MM37" s="874"/>
      <c r="MN37" s="874"/>
      <c r="MO37" s="874"/>
      <c r="MP37" s="552"/>
      <c r="MQ37" s="874"/>
      <c r="MR37" s="874"/>
      <c r="MS37" s="874"/>
      <c r="MT37" s="874"/>
      <c r="MU37" s="874"/>
      <c r="MV37" s="874"/>
      <c r="MW37" s="874"/>
      <c r="MX37" s="874"/>
      <c r="MY37" s="874"/>
      <c r="MZ37" s="552"/>
      <c r="NA37" s="874"/>
      <c r="NB37" s="874"/>
      <c r="NC37" s="874"/>
      <c r="ND37" s="874"/>
      <c r="NE37" s="874"/>
      <c r="NF37" s="874"/>
      <c r="NG37" s="874"/>
      <c r="NH37" s="874"/>
      <c r="NI37" s="874"/>
      <c r="NJ37" s="552"/>
      <c r="NK37" s="874"/>
      <c r="NL37" s="874"/>
      <c r="NM37" s="874"/>
      <c r="NN37" s="874"/>
      <c r="NO37" s="874"/>
      <c r="NP37" s="874"/>
      <c r="NQ37" s="874"/>
      <c r="NR37" s="874"/>
      <c r="NS37" s="874"/>
      <c r="NT37" s="552"/>
      <c r="NU37" s="874"/>
      <c r="NV37" s="874"/>
      <c r="NW37" s="874"/>
      <c r="NX37" s="874"/>
      <c r="NY37" s="874"/>
      <c r="NZ37" s="874"/>
      <c r="OA37" s="874"/>
      <c r="OB37" s="874"/>
      <c r="OC37" s="874"/>
      <c r="OD37" s="552"/>
      <c r="OE37" s="874"/>
      <c r="OF37" s="874"/>
      <c r="OG37" s="874"/>
      <c r="OH37" s="874"/>
      <c r="OI37" s="874"/>
      <c r="OJ37" s="874"/>
      <c r="OK37" s="874"/>
      <c r="OL37" s="874"/>
      <c r="OM37" s="874"/>
      <c r="ON37" s="552"/>
      <c r="OO37" s="874"/>
      <c r="OP37" s="874"/>
      <c r="OQ37" s="874"/>
      <c r="OR37" s="874"/>
      <c r="OS37" s="874"/>
      <c r="OT37" s="874"/>
      <c r="OU37" s="874"/>
      <c r="OV37" s="874"/>
      <c r="OW37" s="874"/>
      <c r="OX37" s="552"/>
      <c r="OY37" s="874"/>
      <c r="OZ37" s="874"/>
      <c r="PA37" s="874"/>
      <c r="PB37" s="874"/>
      <c r="PC37" s="874"/>
      <c r="PD37" s="874"/>
      <c r="PE37" s="874"/>
      <c r="PF37" s="874"/>
      <c r="PG37" s="874"/>
      <c r="PH37" s="552"/>
      <c r="PI37" s="874"/>
      <c r="PJ37" s="874"/>
      <c r="PK37" s="874"/>
      <c r="PL37" s="874"/>
      <c r="PM37" s="874"/>
      <c r="PN37" s="874"/>
      <c r="PO37" s="874"/>
      <c r="PP37" s="874"/>
      <c r="PQ37" s="874"/>
      <c r="PR37" s="552"/>
      <c r="PS37" s="874"/>
      <c r="PT37" s="874"/>
      <c r="PU37" s="874"/>
      <c r="PV37" s="874"/>
      <c r="PW37" s="874"/>
      <c r="PX37" s="874"/>
      <c r="PY37" s="874"/>
      <c r="PZ37" s="874"/>
      <c r="QA37" s="874"/>
      <c r="QB37" s="552"/>
      <c r="QC37" s="874"/>
      <c r="QD37" s="874"/>
      <c r="QE37" s="874"/>
      <c r="QF37" s="874"/>
      <c r="QG37" s="874"/>
      <c r="QH37" s="874"/>
      <c r="QI37" s="874"/>
      <c r="QJ37" s="874"/>
      <c r="QK37" s="874"/>
      <c r="QL37" s="552"/>
      <c r="QM37" s="874"/>
      <c r="QN37" s="874"/>
      <c r="QO37" s="874"/>
      <c r="QP37" s="874"/>
      <c r="QQ37" s="874"/>
      <c r="QR37" s="874"/>
      <c r="QS37" s="874"/>
      <c r="QT37" s="874"/>
      <c r="QU37" s="874"/>
      <c r="QV37" s="552"/>
      <c r="QW37" s="874"/>
      <c r="QX37" s="874"/>
      <c r="QY37" s="874"/>
      <c r="QZ37" s="874"/>
      <c r="RA37" s="874"/>
      <c r="RB37" s="874"/>
      <c r="RC37" s="874"/>
      <c r="RD37" s="874"/>
      <c r="RE37" s="874"/>
      <c r="RF37" s="552"/>
      <c r="RG37" s="874"/>
      <c r="RH37" s="874"/>
      <c r="RI37" s="874"/>
      <c r="RJ37" s="874"/>
      <c r="RK37" s="874"/>
      <c r="RL37" s="874"/>
      <c r="RM37" s="874"/>
      <c r="RN37" s="874"/>
      <c r="RO37" s="874"/>
      <c r="RP37" s="552"/>
      <c r="RQ37" s="874"/>
      <c r="RR37" s="874"/>
      <c r="RS37" s="874"/>
      <c r="RT37" s="874"/>
      <c r="RU37" s="874"/>
      <c r="RV37" s="874"/>
      <c r="RW37" s="874"/>
      <c r="RX37" s="874"/>
      <c r="RY37" s="874"/>
      <c r="RZ37" s="552"/>
      <c r="SA37" s="874"/>
      <c r="SB37" s="874"/>
      <c r="SC37" s="874"/>
      <c r="SD37" s="874"/>
      <c r="SE37" s="874"/>
      <c r="SF37" s="874"/>
      <c r="SG37" s="874"/>
      <c r="SH37" s="874"/>
      <c r="SI37" s="874"/>
      <c r="SJ37" s="552"/>
      <c r="SK37" s="874"/>
      <c r="SL37" s="874"/>
      <c r="SM37" s="874"/>
      <c r="SN37" s="874"/>
      <c r="SO37" s="874"/>
      <c r="SP37" s="874"/>
      <c r="SQ37" s="874"/>
      <c r="SR37" s="874"/>
      <c r="SS37" s="874"/>
    </row>
    <row r="38" spans="1:513" s="382" customFormat="1" ht="30" x14ac:dyDescent="0.25">
      <c r="A38" s="375">
        <v>23</v>
      </c>
      <c r="B38" s="398" t="s">
        <v>276</v>
      </c>
      <c r="C38" s="377"/>
      <c r="D38" s="378"/>
      <c r="E38" s="379"/>
      <c r="F38" s="378"/>
      <c r="G38" s="378"/>
      <c r="H38" s="378"/>
      <c r="I38" s="378"/>
      <c r="J38" s="378"/>
      <c r="K38" s="378"/>
      <c r="L38" s="380"/>
      <c r="M38" s="549"/>
      <c r="N38" s="378"/>
      <c r="O38" s="379"/>
      <c r="P38" s="378"/>
      <c r="Q38" s="378"/>
      <c r="R38" s="378"/>
      <c r="S38" s="378"/>
      <c r="T38" s="378"/>
      <c r="U38" s="378"/>
      <c r="V38" s="380"/>
      <c r="W38" s="381"/>
      <c r="X38" s="552"/>
      <c r="Y38" s="874"/>
      <c r="Z38" s="874"/>
      <c r="AA38" s="874"/>
      <c r="AB38" s="874"/>
      <c r="AC38" s="874"/>
      <c r="AD38" s="874"/>
      <c r="AE38" s="874"/>
      <c r="AF38" s="874"/>
      <c r="AG38" s="874"/>
      <c r="AH38" s="552"/>
      <c r="AI38" s="874"/>
      <c r="AJ38" s="874"/>
      <c r="AK38" s="874"/>
      <c r="AL38" s="874"/>
      <c r="AM38" s="874"/>
      <c r="AN38" s="874"/>
      <c r="AO38" s="874"/>
      <c r="AP38" s="874"/>
      <c r="AQ38" s="874"/>
      <c r="AR38" s="552"/>
      <c r="AS38" s="874"/>
      <c r="AT38" s="874"/>
      <c r="AU38" s="874"/>
      <c r="AV38" s="874"/>
      <c r="AW38" s="874"/>
      <c r="AX38" s="874"/>
      <c r="AY38" s="874"/>
      <c r="AZ38" s="874"/>
      <c r="BA38" s="874"/>
      <c r="BB38" s="552"/>
      <c r="BC38" s="874"/>
      <c r="BD38" s="874"/>
      <c r="BE38" s="874"/>
      <c r="BF38" s="874"/>
      <c r="BG38" s="874"/>
      <c r="BH38" s="874"/>
      <c r="BI38" s="874"/>
      <c r="BJ38" s="874"/>
      <c r="BK38" s="874"/>
      <c r="BL38" s="552"/>
      <c r="BM38" s="874"/>
      <c r="BN38" s="874"/>
      <c r="BO38" s="874"/>
      <c r="BP38" s="874"/>
      <c r="BQ38" s="874"/>
      <c r="BR38" s="874"/>
      <c r="BS38" s="874"/>
      <c r="BT38" s="874"/>
      <c r="BU38" s="874"/>
      <c r="BV38" s="552"/>
      <c r="BW38" s="874"/>
      <c r="BX38" s="874"/>
      <c r="BY38" s="874"/>
      <c r="BZ38" s="874"/>
      <c r="CA38" s="874"/>
      <c r="CB38" s="874"/>
      <c r="CC38" s="874"/>
      <c r="CD38" s="874"/>
      <c r="CE38" s="874"/>
      <c r="CF38" s="552"/>
      <c r="CG38" s="874"/>
      <c r="CH38" s="874"/>
      <c r="CI38" s="874"/>
      <c r="CJ38" s="874"/>
      <c r="CK38" s="874"/>
      <c r="CL38" s="874"/>
      <c r="CM38" s="874"/>
      <c r="CN38" s="874"/>
      <c r="CO38" s="874"/>
      <c r="CP38" s="552"/>
      <c r="CQ38" s="874"/>
      <c r="CR38" s="874"/>
      <c r="CS38" s="874"/>
      <c r="CT38" s="874"/>
      <c r="CU38" s="874"/>
      <c r="CV38" s="874"/>
      <c r="CW38" s="874"/>
      <c r="CX38" s="874"/>
      <c r="CY38" s="874"/>
      <c r="CZ38" s="552"/>
      <c r="DA38" s="874"/>
      <c r="DB38" s="874"/>
      <c r="DC38" s="874"/>
      <c r="DD38" s="874"/>
      <c r="DE38" s="874"/>
      <c r="DF38" s="874"/>
      <c r="DG38" s="874"/>
      <c r="DH38" s="874"/>
      <c r="DI38" s="874"/>
      <c r="DJ38" s="552"/>
      <c r="DK38" s="874"/>
      <c r="DL38" s="874"/>
      <c r="DM38" s="874"/>
      <c r="DN38" s="874"/>
      <c r="DO38" s="874"/>
      <c r="DP38" s="874"/>
      <c r="DQ38" s="874"/>
      <c r="DR38" s="874"/>
      <c r="DS38" s="874"/>
      <c r="DT38" s="552"/>
      <c r="DU38" s="874"/>
      <c r="DV38" s="874"/>
      <c r="DW38" s="874"/>
      <c r="DX38" s="874"/>
      <c r="DY38" s="874"/>
      <c r="DZ38" s="874"/>
      <c r="EA38" s="874"/>
      <c r="EB38" s="874"/>
      <c r="EC38" s="874"/>
      <c r="ED38" s="552"/>
      <c r="EE38" s="874"/>
      <c r="EF38" s="874"/>
      <c r="EG38" s="874"/>
      <c r="EH38" s="874"/>
      <c r="EI38" s="874"/>
      <c r="EJ38" s="874"/>
      <c r="EK38" s="874"/>
      <c r="EL38" s="874"/>
      <c r="EM38" s="874"/>
      <c r="EN38" s="552"/>
      <c r="EO38" s="874"/>
      <c r="EP38" s="874"/>
      <c r="EQ38" s="874"/>
      <c r="ER38" s="874"/>
      <c r="ES38" s="874"/>
      <c r="ET38" s="874"/>
      <c r="EU38" s="874"/>
      <c r="EV38" s="874"/>
      <c r="EW38" s="874"/>
      <c r="EX38" s="552"/>
      <c r="EY38" s="874"/>
      <c r="EZ38" s="874"/>
      <c r="FA38" s="874"/>
      <c r="FB38" s="874"/>
      <c r="FC38" s="874"/>
      <c r="FD38" s="874"/>
      <c r="FE38" s="874"/>
      <c r="FF38" s="874"/>
      <c r="FG38" s="874"/>
      <c r="FH38" s="552"/>
      <c r="FI38" s="874"/>
      <c r="FJ38" s="874"/>
      <c r="FK38" s="874"/>
      <c r="FL38" s="874"/>
      <c r="FM38" s="874"/>
      <c r="FN38" s="874"/>
      <c r="FO38" s="874"/>
      <c r="FP38" s="874"/>
      <c r="FQ38" s="874"/>
      <c r="FR38" s="552"/>
      <c r="FS38" s="874"/>
      <c r="FT38" s="874"/>
      <c r="FU38" s="874"/>
      <c r="FV38" s="874"/>
      <c r="FW38" s="874"/>
      <c r="FX38" s="874"/>
      <c r="FY38" s="874"/>
      <c r="FZ38" s="874"/>
      <c r="GA38" s="874"/>
      <c r="GB38" s="552"/>
      <c r="GC38" s="874"/>
      <c r="GD38" s="874"/>
      <c r="GE38" s="874"/>
      <c r="GF38" s="874"/>
      <c r="GG38" s="874"/>
      <c r="GH38" s="874"/>
      <c r="GI38" s="874"/>
      <c r="GJ38" s="874"/>
      <c r="GK38" s="874"/>
      <c r="GL38" s="552"/>
      <c r="GM38" s="874"/>
      <c r="GN38" s="874"/>
      <c r="GO38" s="874"/>
      <c r="GP38" s="874"/>
      <c r="GQ38" s="874"/>
      <c r="GR38" s="874"/>
      <c r="GS38" s="874"/>
      <c r="GT38" s="874"/>
      <c r="GU38" s="874"/>
      <c r="GV38" s="552"/>
      <c r="GW38" s="874"/>
      <c r="GX38" s="874"/>
      <c r="GY38" s="874"/>
      <c r="GZ38" s="874"/>
      <c r="HA38" s="874"/>
      <c r="HB38" s="874"/>
      <c r="HC38" s="874"/>
      <c r="HD38" s="874"/>
      <c r="HE38" s="874"/>
      <c r="HF38" s="552"/>
      <c r="HG38" s="874"/>
      <c r="HH38" s="874"/>
      <c r="HI38" s="874"/>
      <c r="HJ38" s="874"/>
      <c r="HK38" s="874"/>
      <c r="HL38" s="874"/>
      <c r="HM38" s="874"/>
      <c r="HN38" s="874"/>
      <c r="HO38" s="874"/>
      <c r="HP38" s="552"/>
      <c r="HQ38" s="874"/>
      <c r="HR38" s="874"/>
      <c r="HS38" s="874"/>
      <c r="HT38" s="874"/>
      <c r="HU38" s="874"/>
      <c r="HV38" s="874"/>
      <c r="HW38" s="874"/>
      <c r="HX38" s="874"/>
      <c r="HY38" s="874"/>
      <c r="HZ38" s="552"/>
      <c r="IA38" s="874"/>
      <c r="IB38" s="874"/>
      <c r="IC38" s="874"/>
      <c r="ID38" s="874"/>
      <c r="IE38" s="874"/>
      <c r="IF38" s="874"/>
      <c r="IG38" s="874"/>
      <c r="IH38" s="874"/>
      <c r="II38" s="874"/>
      <c r="IJ38" s="552"/>
      <c r="IK38" s="874"/>
      <c r="IL38" s="874"/>
      <c r="IM38" s="874"/>
      <c r="IN38" s="874"/>
      <c r="IO38" s="874"/>
      <c r="IP38" s="874"/>
      <c r="IQ38" s="874"/>
      <c r="IR38" s="874"/>
      <c r="IS38" s="874"/>
      <c r="IT38" s="552"/>
      <c r="IU38" s="874"/>
      <c r="IV38" s="874"/>
      <c r="IW38" s="874"/>
      <c r="IX38" s="874"/>
      <c r="IY38" s="874"/>
      <c r="IZ38" s="874"/>
      <c r="JA38" s="874"/>
      <c r="JB38" s="874"/>
      <c r="JC38" s="874"/>
      <c r="JD38" s="552"/>
      <c r="JE38" s="874"/>
      <c r="JF38" s="874"/>
      <c r="JG38" s="874"/>
      <c r="JH38" s="874"/>
      <c r="JI38" s="874"/>
      <c r="JJ38" s="874"/>
      <c r="JK38" s="874"/>
      <c r="JL38" s="874"/>
      <c r="JM38" s="874"/>
      <c r="JN38" s="552"/>
      <c r="JO38" s="874"/>
      <c r="JP38" s="874"/>
      <c r="JQ38" s="874"/>
      <c r="JR38" s="874"/>
      <c r="JS38" s="874"/>
      <c r="JT38" s="874"/>
      <c r="JU38" s="874"/>
      <c r="JV38" s="874"/>
      <c r="JW38" s="874"/>
      <c r="JX38" s="552"/>
      <c r="JY38" s="874"/>
      <c r="JZ38" s="874"/>
      <c r="KA38" s="874"/>
      <c r="KB38" s="874"/>
      <c r="KC38" s="874"/>
      <c r="KD38" s="874"/>
      <c r="KE38" s="874"/>
      <c r="KF38" s="874"/>
      <c r="KG38" s="874"/>
      <c r="KH38" s="552"/>
      <c r="KI38" s="874"/>
      <c r="KJ38" s="874"/>
      <c r="KK38" s="874"/>
      <c r="KL38" s="874"/>
      <c r="KM38" s="874"/>
      <c r="KN38" s="874"/>
      <c r="KO38" s="874"/>
      <c r="KP38" s="874"/>
      <c r="KQ38" s="874"/>
      <c r="KR38" s="552"/>
      <c r="KS38" s="874"/>
      <c r="KT38" s="874"/>
      <c r="KU38" s="874"/>
      <c r="KV38" s="874"/>
      <c r="KW38" s="874"/>
      <c r="KX38" s="874"/>
      <c r="KY38" s="874"/>
      <c r="KZ38" s="874"/>
      <c r="LA38" s="874"/>
      <c r="LB38" s="552"/>
      <c r="LC38" s="874"/>
      <c r="LD38" s="874"/>
      <c r="LE38" s="874"/>
      <c r="LF38" s="874"/>
      <c r="LG38" s="874"/>
      <c r="LH38" s="874"/>
      <c r="LI38" s="874"/>
      <c r="LJ38" s="874"/>
      <c r="LK38" s="874"/>
      <c r="LL38" s="552"/>
      <c r="LM38" s="874"/>
      <c r="LN38" s="874"/>
      <c r="LO38" s="874"/>
      <c r="LP38" s="874"/>
      <c r="LQ38" s="874"/>
      <c r="LR38" s="874"/>
      <c r="LS38" s="874"/>
      <c r="LT38" s="874"/>
      <c r="LU38" s="874"/>
      <c r="LV38" s="552"/>
      <c r="LW38" s="874"/>
      <c r="LX38" s="874"/>
      <c r="LY38" s="874"/>
      <c r="LZ38" s="874"/>
      <c r="MA38" s="874"/>
      <c r="MB38" s="874"/>
      <c r="MC38" s="874"/>
      <c r="MD38" s="874"/>
      <c r="ME38" s="874"/>
      <c r="MF38" s="552"/>
      <c r="MG38" s="874"/>
      <c r="MH38" s="874"/>
      <c r="MI38" s="874"/>
      <c r="MJ38" s="874"/>
      <c r="MK38" s="874"/>
      <c r="ML38" s="874"/>
      <c r="MM38" s="874"/>
      <c r="MN38" s="874"/>
      <c r="MO38" s="874"/>
      <c r="MP38" s="552"/>
      <c r="MQ38" s="874"/>
      <c r="MR38" s="874"/>
      <c r="MS38" s="874"/>
      <c r="MT38" s="874"/>
      <c r="MU38" s="874"/>
      <c r="MV38" s="874"/>
      <c r="MW38" s="874"/>
      <c r="MX38" s="874"/>
      <c r="MY38" s="874"/>
      <c r="MZ38" s="552"/>
      <c r="NA38" s="874"/>
      <c r="NB38" s="874"/>
      <c r="NC38" s="874"/>
      <c r="ND38" s="874"/>
      <c r="NE38" s="874"/>
      <c r="NF38" s="874"/>
      <c r="NG38" s="874"/>
      <c r="NH38" s="874"/>
      <c r="NI38" s="874"/>
      <c r="NJ38" s="552"/>
      <c r="NK38" s="874"/>
      <c r="NL38" s="874"/>
      <c r="NM38" s="874"/>
      <c r="NN38" s="874"/>
      <c r="NO38" s="874"/>
      <c r="NP38" s="874"/>
      <c r="NQ38" s="874"/>
      <c r="NR38" s="874"/>
      <c r="NS38" s="874"/>
      <c r="NT38" s="552"/>
      <c r="NU38" s="874"/>
      <c r="NV38" s="874"/>
      <c r="NW38" s="874"/>
      <c r="NX38" s="874"/>
      <c r="NY38" s="874"/>
      <c r="NZ38" s="874"/>
      <c r="OA38" s="874"/>
      <c r="OB38" s="874"/>
      <c r="OC38" s="874"/>
      <c r="OD38" s="552"/>
      <c r="OE38" s="874"/>
      <c r="OF38" s="874"/>
      <c r="OG38" s="874"/>
      <c r="OH38" s="874"/>
      <c r="OI38" s="874"/>
      <c r="OJ38" s="874"/>
      <c r="OK38" s="874"/>
      <c r="OL38" s="874"/>
      <c r="OM38" s="874"/>
      <c r="ON38" s="552"/>
      <c r="OO38" s="874"/>
      <c r="OP38" s="874"/>
      <c r="OQ38" s="874"/>
      <c r="OR38" s="874"/>
      <c r="OS38" s="874"/>
      <c r="OT38" s="874"/>
      <c r="OU38" s="874"/>
      <c r="OV38" s="874"/>
      <c r="OW38" s="874"/>
      <c r="OX38" s="552"/>
      <c r="OY38" s="874"/>
      <c r="OZ38" s="874"/>
      <c r="PA38" s="874"/>
      <c r="PB38" s="874"/>
      <c r="PC38" s="874"/>
      <c r="PD38" s="874"/>
      <c r="PE38" s="874"/>
      <c r="PF38" s="874"/>
      <c r="PG38" s="874"/>
      <c r="PH38" s="552"/>
      <c r="PI38" s="874"/>
      <c r="PJ38" s="874"/>
      <c r="PK38" s="874"/>
      <c r="PL38" s="874"/>
      <c r="PM38" s="874"/>
      <c r="PN38" s="874"/>
      <c r="PO38" s="874"/>
      <c r="PP38" s="874"/>
      <c r="PQ38" s="874"/>
      <c r="PR38" s="552"/>
      <c r="PS38" s="874"/>
      <c r="PT38" s="874"/>
      <c r="PU38" s="874"/>
      <c r="PV38" s="874"/>
      <c r="PW38" s="874"/>
      <c r="PX38" s="874"/>
      <c r="PY38" s="874"/>
      <c r="PZ38" s="874"/>
      <c r="QA38" s="874"/>
      <c r="QB38" s="552"/>
      <c r="QC38" s="874"/>
      <c r="QD38" s="874"/>
      <c r="QE38" s="874"/>
      <c r="QF38" s="874"/>
      <c r="QG38" s="874"/>
      <c r="QH38" s="874"/>
      <c r="QI38" s="874"/>
      <c r="QJ38" s="874"/>
      <c r="QK38" s="874"/>
      <c r="QL38" s="552"/>
      <c r="QM38" s="874"/>
      <c r="QN38" s="874"/>
      <c r="QO38" s="874"/>
      <c r="QP38" s="874"/>
      <c r="QQ38" s="874"/>
      <c r="QR38" s="874"/>
      <c r="QS38" s="874"/>
      <c r="QT38" s="874"/>
      <c r="QU38" s="874"/>
      <c r="QV38" s="552"/>
      <c r="QW38" s="874"/>
      <c r="QX38" s="874"/>
      <c r="QY38" s="874"/>
      <c r="QZ38" s="874"/>
      <c r="RA38" s="874"/>
      <c r="RB38" s="874"/>
      <c r="RC38" s="874"/>
      <c r="RD38" s="874"/>
      <c r="RE38" s="874"/>
      <c r="RF38" s="552"/>
      <c r="RG38" s="874"/>
      <c r="RH38" s="874"/>
      <c r="RI38" s="874"/>
      <c r="RJ38" s="874"/>
      <c r="RK38" s="874"/>
      <c r="RL38" s="874"/>
      <c r="RM38" s="874"/>
      <c r="RN38" s="874"/>
      <c r="RO38" s="874"/>
      <c r="RP38" s="552"/>
      <c r="RQ38" s="874"/>
      <c r="RR38" s="874"/>
      <c r="RS38" s="874"/>
      <c r="RT38" s="874"/>
      <c r="RU38" s="874"/>
      <c r="RV38" s="874"/>
      <c r="RW38" s="874"/>
      <c r="RX38" s="874"/>
      <c r="RY38" s="874"/>
      <c r="RZ38" s="552"/>
      <c r="SA38" s="874"/>
      <c r="SB38" s="874"/>
      <c r="SC38" s="874"/>
      <c r="SD38" s="874"/>
      <c r="SE38" s="874"/>
      <c r="SF38" s="874"/>
      <c r="SG38" s="874"/>
      <c r="SH38" s="874"/>
      <c r="SI38" s="874"/>
      <c r="SJ38" s="552"/>
      <c r="SK38" s="874"/>
      <c r="SL38" s="874"/>
      <c r="SM38" s="874"/>
      <c r="SN38" s="874"/>
      <c r="SO38" s="874"/>
      <c r="SP38" s="874"/>
      <c r="SQ38" s="874"/>
      <c r="SR38" s="874"/>
      <c r="SS38" s="874"/>
    </row>
    <row r="39" spans="1:513" s="382" customFormat="1" x14ac:dyDescent="0.25">
      <c r="A39" s="375">
        <v>24</v>
      </c>
      <c r="B39" s="391" t="s">
        <v>277</v>
      </c>
      <c r="C39" s="377" t="s">
        <v>130</v>
      </c>
      <c r="D39" s="392"/>
      <c r="E39" s="393"/>
      <c r="F39" s="392"/>
      <c r="G39" s="392"/>
      <c r="H39" s="392"/>
      <c r="I39" s="392"/>
      <c r="J39" s="392"/>
      <c r="K39" s="392"/>
      <c r="L39" s="394"/>
      <c r="M39" s="549"/>
      <c r="N39" s="392"/>
      <c r="O39" s="393"/>
      <c r="P39" s="392"/>
      <c r="Q39" s="392"/>
      <c r="R39" s="392"/>
      <c r="S39" s="392"/>
      <c r="T39" s="392"/>
      <c r="U39" s="392"/>
      <c r="V39" s="394"/>
      <c r="W39" s="381"/>
      <c r="X39" s="552"/>
      <c r="Y39" s="874"/>
      <c r="Z39" s="874"/>
      <c r="AA39" s="874"/>
      <c r="AB39" s="874"/>
      <c r="AC39" s="874"/>
      <c r="AD39" s="874"/>
      <c r="AE39" s="874"/>
      <c r="AF39" s="874"/>
      <c r="AG39" s="874"/>
      <c r="AH39" s="552"/>
      <c r="AI39" s="874"/>
      <c r="AJ39" s="874"/>
      <c r="AK39" s="874"/>
      <c r="AL39" s="874"/>
      <c r="AM39" s="874"/>
      <c r="AN39" s="874"/>
      <c r="AO39" s="874"/>
      <c r="AP39" s="874"/>
      <c r="AQ39" s="874"/>
      <c r="AR39" s="552"/>
      <c r="AS39" s="874"/>
      <c r="AT39" s="874"/>
      <c r="AU39" s="874"/>
      <c r="AV39" s="874"/>
      <c r="AW39" s="874"/>
      <c r="AX39" s="874"/>
      <c r="AY39" s="874"/>
      <c r="AZ39" s="874"/>
      <c r="BA39" s="874"/>
      <c r="BB39" s="552"/>
      <c r="BC39" s="874"/>
      <c r="BD39" s="874"/>
      <c r="BE39" s="874"/>
      <c r="BF39" s="874"/>
      <c r="BG39" s="874"/>
      <c r="BH39" s="874"/>
      <c r="BI39" s="874"/>
      <c r="BJ39" s="874"/>
      <c r="BK39" s="874"/>
      <c r="BL39" s="552"/>
      <c r="BM39" s="874"/>
      <c r="BN39" s="874"/>
      <c r="BO39" s="874"/>
      <c r="BP39" s="874"/>
      <c r="BQ39" s="874"/>
      <c r="BR39" s="874"/>
      <c r="BS39" s="874"/>
      <c r="BT39" s="874"/>
      <c r="BU39" s="874"/>
      <c r="BV39" s="552"/>
      <c r="BW39" s="874"/>
      <c r="BX39" s="874"/>
      <c r="BY39" s="874"/>
      <c r="BZ39" s="874"/>
      <c r="CA39" s="874"/>
      <c r="CB39" s="874"/>
      <c r="CC39" s="874"/>
      <c r="CD39" s="874"/>
      <c r="CE39" s="874"/>
      <c r="CF39" s="552"/>
      <c r="CG39" s="874"/>
      <c r="CH39" s="874"/>
      <c r="CI39" s="874"/>
      <c r="CJ39" s="874"/>
      <c r="CK39" s="874"/>
      <c r="CL39" s="874"/>
      <c r="CM39" s="874"/>
      <c r="CN39" s="874"/>
      <c r="CO39" s="874"/>
      <c r="CP39" s="552"/>
      <c r="CQ39" s="874"/>
      <c r="CR39" s="874"/>
      <c r="CS39" s="874"/>
      <c r="CT39" s="874"/>
      <c r="CU39" s="874"/>
      <c r="CV39" s="874"/>
      <c r="CW39" s="874"/>
      <c r="CX39" s="874"/>
      <c r="CY39" s="874"/>
      <c r="CZ39" s="552"/>
      <c r="DA39" s="874"/>
      <c r="DB39" s="874"/>
      <c r="DC39" s="874"/>
      <c r="DD39" s="874"/>
      <c r="DE39" s="874"/>
      <c r="DF39" s="874"/>
      <c r="DG39" s="874"/>
      <c r="DH39" s="874"/>
      <c r="DI39" s="874"/>
      <c r="DJ39" s="552"/>
      <c r="DK39" s="874"/>
      <c r="DL39" s="874"/>
      <c r="DM39" s="874"/>
      <c r="DN39" s="874"/>
      <c r="DO39" s="874"/>
      <c r="DP39" s="874"/>
      <c r="DQ39" s="874"/>
      <c r="DR39" s="874"/>
      <c r="DS39" s="874"/>
      <c r="DT39" s="552"/>
      <c r="DU39" s="874"/>
      <c r="DV39" s="874"/>
      <c r="DW39" s="874"/>
      <c r="DX39" s="874"/>
      <c r="DY39" s="874"/>
      <c r="DZ39" s="874"/>
      <c r="EA39" s="874"/>
      <c r="EB39" s="874"/>
      <c r="EC39" s="874"/>
      <c r="ED39" s="552"/>
      <c r="EE39" s="874"/>
      <c r="EF39" s="874"/>
      <c r="EG39" s="874"/>
      <c r="EH39" s="874"/>
      <c r="EI39" s="874"/>
      <c r="EJ39" s="874"/>
      <c r="EK39" s="874"/>
      <c r="EL39" s="874"/>
      <c r="EM39" s="874"/>
      <c r="EN39" s="552"/>
      <c r="EO39" s="874"/>
      <c r="EP39" s="874"/>
      <c r="EQ39" s="874"/>
      <c r="ER39" s="874"/>
      <c r="ES39" s="874"/>
      <c r="ET39" s="874"/>
      <c r="EU39" s="874"/>
      <c r="EV39" s="874"/>
      <c r="EW39" s="874"/>
      <c r="EX39" s="552"/>
      <c r="EY39" s="874"/>
      <c r="EZ39" s="874"/>
      <c r="FA39" s="874"/>
      <c r="FB39" s="874"/>
      <c r="FC39" s="874"/>
      <c r="FD39" s="874"/>
      <c r="FE39" s="874"/>
      <c r="FF39" s="874"/>
      <c r="FG39" s="874"/>
      <c r="FH39" s="552"/>
      <c r="FI39" s="874"/>
      <c r="FJ39" s="874"/>
      <c r="FK39" s="874"/>
      <c r="FL39" s="874"/>
      <c r="FM39" s="874"/>
      <c r="FN39" s="874"/>
      <c r="FO39" s="874"/>
      <c r="FP39" s="874"/>
      <c r="FQ39" s="874"/>
      <c r="FR39" s="552"/>
      <c r="FS39" s="874"/>
      <c r="FT39" s="874"/>
      <c r="FU39" s="874"/>
      <c r="FV39" s="874"/>
      <c r="FW39" s="874"/>
      <c r="FX39" s="874"/>
      <c r="FY39" s="874"/>
      <c r="FZ39" s="874"/>
      <c r="GA39" s="874"/>
      <c r="GB39" s="552"/>
      <c r="GC39" s="874"/>
      <c r="GD39" s="874"/>
      <c r="GE39" s="874"/>
      <c r="GF39" s="874"/>
      <c r="GG39" s="874"/>
      <c r="GH39" s="874"/>
      <c r="GI39" s="874"/>
      <c r="GJ39" s="874"/>
      <c r="GK39" s="874"/>
      <c r="GL39" s="552"/>
      <c r="GM39" s="874"/>
      <c r="GN39" s="874"/>
      <c r="GO39" s="874"/>
      <c r="GP39" s="874"/>
      <c r="GQ39" s="874"/>
      <c r="GR39" s="874"/>
      <c r="GS39" s="874"/>
      <c r="GT39" s="874"/>
      <c r="GU39" s="874"/>
      <c r="GV39" s="552"/>
      <c r="GW39" s="874"/>
      <c r="GX39" s="874"/>
      <c r="GY39" s="874"/>
      <c r="GZ39" s="874"/>
      <c r="HA39" s="874"/>
      <c r="HB39" s="874"/>
      <c r="HC39" s="874"/>
      <c r="HD39" s="874"/>
      <c r="HE39" s="874"/>
      <c r="HF39" s="552"/>
      <c r="HG39" s="874"/>
      <c r="HH39" s="874"/>
      <c r="HI39" s="874"/>
      <c r="HJ39" s="874"/>
      <c r="HK39" s="874"/>
      <c r="HL39" s="874"/>
      <c r="HM39" s="874"/>
      <c r="HN39" s="874"/>
      <c r="HO39" s="874"/>
      <c r="HP39" s="552"/>
      <c r="HQ39" s="874"/>
      <c r="HR39" s="874"/>
      <c r="HS39" s="874"/>
      <c r="HT39" s="874"/>
      <c r="HU39" s="874"/>
      <c r="HV39" s="874"/>
      <c r="HW39" s="874"/>
      <c r="HX39" s="874"/>
      <c r="HY39" s="874"/>
      <c r="HZ39" s="552"/>
      <c r="IA39" s="874"/>
      <c r="IB39" s="874"/>
      <c r="IC39" s="874"/>
      <c r="ID39" s="874"/>
      <c r="IE39" s="874"/>
      <c r="IF39" s="874"/>
      <c r="IG39" s="874"/>
      <c r="IH39" s="874"/>
      <c r="II39" s="874"/>
      <c r="IJ39" s="552"/>
      <c r="IK39" s="874"/>
      <c r="IL39" s="874"/>
      <c r="IM39" s="874"/>
      <c r="IN39" s="874"/>
      <c r="IO39" s="874"/>
      <c r="IP39" s="874"/>
      <c r="IQ39" s="874"/>
      <c r="IR39" s="874"/>
      <c r="IS39" s="874"/>
      <c r="IT39" s="552"/>
      <c r="IU39" s="874"/>
      <c r="IV39" s="874"/>
      <c r="IW39" s="874"/>
      <c r="IX39" s="874"/>
      <c r="IY39" s="874"/>
      <c r="IZ39" s="874"/>
      <c r="JA39" s="874"/>
      <c r="JB39" s="874"/>
      <c r="JC39" s="874"/>
      <c r="JD39" s="552"/>
      <c r="JE39" s="874"/>
      <c r="JF39" s="874"/>
      <c r="JG39" s="874"/>
      <c r="JH39" s="874"/>
      <c r="JI39" s="874"/>
      <c r="JJ39" s="874"/>
      <c r="JK39" s="874"/>
      <c r="JL39" s="874"/>
      <c r="JM39" s="874"/>
      <c r="JN39" s="552"/>
      <c r="JO39" s="874"/>
      <c r="JP39" s="874"/>
      <c r="JQ39" s="874"/>
      <c r="JR39" s="874"/>
      <c r="JS39" s="874"/>
      <c r="JT39" s="874"/>
      <c r="JU39" s="874"/>
      <c r="JV39" s="874"/>
      <c r="JW39" s="874"/>
      <c r="JX39" s="552"/>
      <c r="JY39" s="874"/>
      <c r="JZ39" s="874"/>
      <c r="KA39" s="874"/>
      <c r="KB39" s="874"/>
      <c r="KC39" s="874"/>
      <c r="KD39" s="874"/>
      <c r="KE39" s="874"/>
      <c r="KF39" s="874"/>
      <c r="KG39" s="874"/>
      <c r="KH39" s="552"/>
      <c r="KI39" s="874"/>
      <c r="KJ39" s="874"/>
      <c r="KK39" s="874"/>
      <c r="KL39" s="874"/>
      <c r="KM39" s="874"/>
      <c r="KN39" s="874"/>
      <c r="KO39" s="874"/>
      <c r="KP39" s="874"/>
      <c r="KQ39" s="874"/>
      <c r="KR39" s="552"/>
      <c r="KS39" s="874"/>
      <c r="KT39" s="874"/>
      <c r="KU39" s="874"/>
      <c r="KV39" s="874"/>
      <c r="KW39" s="874"/>
      <c r="KX39" s="874"/>
      <c r="KY39" s="874"/>
      <c r="KZ39" s="874"/>
      <c r="LA39" s="874"/>
      <c r="LB39" s="552"/>
      <c r="LC39" s="874"/>
      <c r="LD39" s="874"/>
      <c r="LE39" s="874"/>
      <c r="LF39" s="874"/>
      <c r="LG39" s="874"/>
      <c r="LH39" s="874"/>
      <c r="LI39" s="874"/>
      <c r="LJ39" s="874"/>
      <c r="LK39" s="874"/>
      <c r="LL39" s="552"/>
      <c r="LM39" s="874"/>
      <c r="LN39" s="874"/>
      <c r="LO39" s="874"/>
      <c r="LP39" s="874"/>
      <c r="LQ39" s="874"/>
      <c r="LR39" s="874"/>
      <c r="LS39" s="874"/>
      <c r="LT39" s="874"/>
      <c r="LU39" s="874"/>
      <c r="LV39" s="552"/>
      <c r="LW39" s="874"/>
      <c r="LX39" s="874"/>
      <c r="LY39" s="874"/>
      <c r="LZ39" s="874"/>
      <c r="MA39" s="874"/>
      <c r="MB39" s="874"/>
      <c r="MC39" s="874"/>
      <c r="MD39" s="874"/>
      <c r="ME39" s="874"/>
      <c r="MF39" s="552"/>
      <c r="MG39" s="874"/>
      <c r="MH39" s="874"/>
      <c r="MI39" s="874"/>
      <c r="MJ39" s="874"/>
      <c r="MK39" s="874"/>
      <c r="ML39" s="874"/>
      <c r="MM39" s="874"/>
      <c r="MN39" s="874"/>
      <c r="MO39" s="874"/>
      <c r="MP39" s="552"/>
      <c r="MQ39" s="874"/>
      <c r="MR39" s="874"/>
      <c r="MS39" s="874"/>
      <c r="MT39" s="874"/>
      <c r="MU39" s="874"/>
      <c r="MV39" s="874"/>
      <c r="MW39" s="874"/>
      <c r="MX39" s="874"/>
      <c r="MY39" s="874"/>
      <c r="MZ39" s="552"/>
      <c r="NA39" s="874"/>
      <c r="NB39" s="874"/>
      <c r="NC39" s="874"/>
      <c r="ND39" s="874"/>
      <c r="NE39" s="874"/>
      <c r="NF39" s="874"/>
      <c r="NG39" s="874"/>
      <c r="NH39" s="874"/>
      <c r="NI39" s="874"/>
      <c r="NJ39" s="552"/>
      <c r="NK39" s="874"/>
      <c r="NL39" s="874"/>
      <c r="NM39" s="874"/>
      <c r="NN39" s="874"/>
      <c r="NO39" s="874"/>
      <c r="NP39" s="874"/>
      <c r="NQ39" s="874"/>
      <c r="NR39" s="874"/>
      <c r="NS39" s="874"/>
      <c r="NT39" s="552"/>
      <c r="NU39" s="874"/>
      <c r="NV39" s="874"/>
      <c r="NW39" s="874"/>
      <c r="NX39" s="874"/>
      <c r="NY39" s="874"/>
      <c r="NZ39" s="874"/>
      <c r="OA39" s="874"/>
      <c r="OB39" s="874"/>
      <c r="OC39" s="874"/>
      <c r="OD39" s="552"/>
      <c r="OE39" s="874"/>
      <c r="OF39" s="874"/>
      <c r="OG39" s="874"/>
      <c r="OH39" s="874"/>
      <c r="OI39" s="874"/>
      <c r="OJ39" s="874"/>
      <c r="OK39" s="874"/>
      <c r="OL39" s="874"/>
      <c r="OM39" s="874"/>
      <c r="ON39" s="552"/>
      <c r="OO39" s="874"/>
      <c r="OP39" s="874"/>
      <c r="OQ39" s="874"/>
      <c r="OR39" s="874"/>
      <c r="OS39" s="874"/>
      <c r="OT39" s="874"/>
      <c r="OU39" s="874"/>
      <c r="OV39" s="874"/>
      <c r="OW39" s="874"/>
      <c r="OX39" s="552"/>
      <c r="OY39" s="874"/>
      <c r="OZ39" s="874"/>
      <c r="PA39" s="874"/>
      <c r="PB39" s="874"/>
      <c r="PC39" s="874"/>
      <c r="PD39" s="874"/>
      <c r="PE39" s="874"/>
      <c r="PF39" s="874"/>
      <c r="PG39" s="874"/>
      <c r="PH39" s="552"/>
      <c r="PI39" s="874"/>
      <c r="PJ39" s="874"/>
      <c r="PK39" s="874"/>
      <c r="PL39" s="874"/>
      <c r="PM39" s="874"/>
      <c r="PN39" s="874"/>
      <c r="PO39" s="874"/>
      <c r="PP39" s="874"/>
      <c r="PQ39" s="874"/>
      <c r="PR39" s="552"/>
      <c r="PS39" s="874"/>
      <c r="PT39" s="874"/>
      <c r="PU39" s="874"/>
      <c r="PV39" s="874"/>
      <c r="PW39" s="874"/>
      <c r="PX39" s="874"/>
      <c r="PY39" s="874"/>
      <c r="PZ39" s="874"/>
      <c r="QA39" s="874"/>
      <c r="QB39" s="552"/>
      <c r="QC39" s="874"/>
      <c r="QD39" s="874"/>
      <c r="QE39" s="874"/>
      <c r="QF39" s="874"/>
      <c r="QG39" s="874"/>
      <c r="QH39" s="874"/>
      <c r="QI39" s="874"/>
      <c r="QJ39" s="874"/>
      <c r="QK39" s="874"/>
      <c r="QL39" s="552"/>
      <c r="QM39" s="874"/>
      <c r="QN39" s="874"/>
      <c r="QO39" s="874"/>
      <c r="QP39" s="874"/>
      <c r="QQ39" s="874"/>
      <c r="QR39" s="874"/>
      <c r="QS39" s="874"/>
      <c r="QT39" s="874"/>
      <c r="QU39" s="874"/>
      <c r="QV39" s="552"/>
      <c r="QW39" s="874"/>
      <c r="QX39" s="874"/>
      <c r="QY39" s="874"/>
      <c r="QZ39" s="874"/>
      <c r="RA39" s="874"/>
      <c r="RB39" s="874"/>
      <c r="RC39" s="874"/>
      <c r="RD39" s="874"/>
      <c r="RE39" s="874"/>
      <c r="RF39" s="552"/>
      <c r="RG39" s="874"/>
      <c r="RH39" s="874"/>
      <c r="RI39" s="874"/>
      <c r="RJ39" s="874"/>
      <c r="RK39" s="874"/>
      <c r="RL39" s="874"/>
      <c r="RM39" s="874"/>
      <c r="RN39" s="874"/>
      <c r="RO39" s="874"/>
      <c r="RP39" s="552"/>
      <c r="RQ39" s="874"/>
      <c r="RR39" s="874"/>
      <c r="RS39" s="874"/>
      <c r="RT39" s="874"/>
      <c r="RU39" s="874"/>
      <c r="RV39" s="874"/>
      <c r="RW39" s="874"/>
      <c r="RX39" s="874"/>
      <c r="RY39" s="874"/>
      <c r="RZ39" s="552"/>
      <c r="SA39" s="874"/>
      <c r="SB39" s="874"/>
      <c r="SC39" s="874"/>
      <c r="SD39" s="874"/>
      <c r="SE39" s="874"/>
      <c r="SF39" s="874"/>
      <c r="SG39" s="874"/>
      <c r="SH39" s="874"/>
      <c r="SI39" s="874"/>
      <c r="SJ39" s="552"/>
      <c r="SK39" s="874"/>
      <c r="SL39" s="874"/>
      <c r="SM39" s="874"/>
      <c r="SN39" s="874"/>
      <c r="SO39" s="874"/>
      <c r="SP39" s="874"/>
      <c r="SQ39" s="874"/>
      <c r="SR39" s="874"/>
      <c r="SS39" s="874"/>
    </row>
    <row r="40" spans="1:513" s="382" customFormat="1" ht="30" x14ac:dyDescent="0.25">
      <c r="A40" s="375">
        <v>25</v>
      </c>
      <c r="B40" s="398" t="s">
        <v>278</v>
      </c>
      <c r="C40" s="377"/>
      <c r="D40" s="395"/>
      <c r="E40" s="396"/>
      <c r="F40" s="395"/>
      <c r="G40" s="395"/>
      <c r="H40" s="395"/>
      <c r="I40" s="395"/>
      <c r="J40" s="395"/>
      <c r="K40" s="395"/>
      <c r="L40" s="397"/>
      <c r="M40" s="549"/>
      <c r="N40" s="395"/>
      <c r="O40" s="396"/>
      <c r="P40" s="395"/>
      <c r="Q40" s="395"/>
      <c r="R40" s="395"/>
      <c r="S40" s="395"/>
      <c r="T40" s="395"/>
      <c r="U40" s="395"/>
      <c r="V40" s="397"/>
      <c r="W40" s="381"/>
      <c r="X40" s="552"/>
      <c r="Y40" s="874"/>
      <c r="Z40" s="874"/>
      <c r="AA40" s="874"/>
      <c r="AB40" s="874"/>
      <c r="AC40" s="874"/>
      <c r="AD40" s="874"/>
      <c r="AE40" s="874"/>
      <c r="AF40" s="874"/>
      <c r="AG40" s="874"/>
      <c r="AH40" s="552"/>
      <c r="AI40" s="874"/>
      <c r="AJ40" s="874"/>
      <c r="AK40" s="874"/>
      <c r="AL40" s="874"/>
      <c r="AM40" s="874"/>
      <c r="AN40" s="874"/>
      <c r="AO40" s="874"/>
      <c r="AP40" s="874"/>
      <c r="AQ40" s="874"/>
      <c r="AR40" s="552"/>
      <c r="AS40" s="874"/>
      <c r="AT40" s="874"/>
      <c r="AU40" s="874"/>
      <c r="AV40" s="874"/>
      <c r="AW40" s="874"/>
      <c r="AX40" s="874"/>
      <c r="AY40" s="874"/>
      <c r="AZ40" s="874"/>
      <c r="BA40" s="874"/>
      <c r="BB40" s="552"/>
      <c r="BC40" s="874"/>
      <c r="BD40" s="874"/>
      <c r="BE40" s="874"/>
      <c r="BF40" s="874"/>
      <c r="BG40" s="874"/>
      <c r="BH40" s="874"/>
      <c r="BI40" s="874"/>
      <c r="BJ40" s="874"/>
      <c r="BK40" s="874"/>
      <c r="BL40" s="552"/>
      <c r="BM40" s="874"/>
      <c r="BN40" s="874"/>
      <c r="BO40" s="874"/>
      <c r="BP40" s="874"/>
      <c r="BQ40" s="874"/>
      <c r="BR40" s="874"/>
      <c r="BS40" s="874"/>
      <c r="BT40" s="874"/>
      <c r="BU40" s="874"/>
      <c r="BV40" s="552"/>
      <c r="BW40" s="874"/>
      <c r="BX40" s="874"/>
      <c r="BY40" s="874"/>
      <c r="BZ40" s="874"/>
      <c r="CA40" s="874"/>
      <c r="CB40" s="874"/>
      <c r="CC40" s="874"/>
      <c r="CD40" s="874"/>
      <c r="CE40" s="874"/>
      <c r="CF40" s="552"/>
      <c r="CG40" s="874"/>
      <c r="CH40" s="874"/>
      <c r="CI40" s="874"/>
      <c r="CJ40" s="874"/>
      <c r="CK40" s="874"/>
      <c r="CL40" s="874"/>
      <c r="CM40" s="874"/>
      <c r="CN40" s="874"/>
      <c r="CO40" s="874"/>
      <c r="CP40" s="552"/>
      <c r="CQ40" s="874"/>
      <c r="CR40" s="874"/>
      <c r="CS40" s="874"/>
      <c r="CT40" s="874"/>
      <c r="CU40" s="874"/>
      <c r="CV40" s="874"/>
      <c r="CW40" s="874"/>
      <c r="CX40" s="874"/>
      <c r="CY40" s="874"/>
      <c r="CZ40" s="552"/>
      <c r="DA40" s="874"/>
      <c r="DB40" s="874"/>
      <c r="DC40" s="874"/>
      <c r="DD40" s="874"/>
      <c r="DE40" s="874"/>
      <c r="DF40" s="874"/>
      <c r="DG40" s="874"/>
      <c r="DH40" s="874"/>
      <c r="DI40" s="874"/>
      <c r="DJ40" s="552"/>
      <c r="DK40" s="874"/>
      <c r="DL40" s="874"/>
      <c r="DM40" s="874"/>
      <c r="DN40" s="874"/>
      <c r="DO40" s="874"/>
      <c r="DP40" s="874"/>
      <c r="DQ40" s="874"/>
      <c r="DR40" s="874"/>
      <c r="DS40" s="874"/>
      <c r="DT40" s="552"/>
      <c r="DU40" s="874"/>
      <c r="DV40" s="874"/>
      <c r="DW40" s="874"/>
      <c r="DX40" s="874"/>
      <c r="DY40" s="874"/>
      <c r="DZ40" s="874"/>
      <c r="EA40" s="874"/>
      <c r="EB40" s="874"/>
      <c r="EC40" s="874"/>
      <c r="ED40" s="552"/>
      <c r="EE40" s="874"/>
      <c r="EF40" s="874"/>
      <c r="EG40" s="874"/>
      <c r="EH40" s="874"/>
      <c r="EI40" s="874"/>
      <c r="EJ40" s="874"/>
      <c r="EK40" s="874"/>
      <c r="EL40" s="874"/>
      <c r="EM40" s="874"/>
      <c r="EN40" s="552"/>
      <c r="EO40" s="874"/>
      <c r="EP40" s="874"/>
      <c r="EQ40" s="874"/>
      <c r="ER40" s="874"/>
      <c r="ES40" s="874"/>
      <c r="ET40" s="874"/>
      <c r="EU40" s="874"/>
      <c r="EV40" s="874"/>
      <c r="EW40" s="874"/>
      <c r="EX40" s="552"/>
      <c r="EY40" s="874"/>
      <c r="EZ40" s="874"/>
      <c r="FA40" s="874"/>
      <c r="FB40" s="874"/>
      <c r="FC40" s="874"/>
      <c r="FD40" s="874"/>
      <c r="FE40" s="874"/>
      <c r="FF40" s="874"/>
      <c r="FG40" s="874"/>
      <c r="FH40" s="552"/>
      <c r="FI40" s="874"/>
      <c r="FJ40" s="874"/>
      <c r="FK40" s="874"/>
      <c r="FL40" s="874"/>
      <c r="FM40" s="874"/>
      <c r="FN40" s="874"/>
      <c r="FO40" s="874"/>
      <c r="FP40" s="874"/>
      <c r="FQ40" s="874"/>
      <c r="FR40" s="552"/>
      <c r="FS40" s="874"/>
      <c r="FT40" s="874"/>
      <c r="FU40" s="874"/>
      <c r="FV40" s="874"/>
      <c r="FW40" s="874"/>
      <c r="FX40" s="874"/>
      <c r="FY40" s="874"/>
      <c r="FZ40" s="874"/>
      <c r="GA40" s="874"/>
      <c r="GB40" s="552"/>
      <c r="GC40" s="874"/>
      <c r="GD40" s="874"/>
      <c r="GE40" s="874"/>
      <c r="GF40" s="874"/>
      <c r="GG40" s="874"/>
      <c r="GH40" s="874"/>
      <c r="GI40" s="874"/>
      <c r="GJ40" s="874"/>
      <c r="GK40" s="874"/>
      <c r="GL40" s="552"/>
      <c r="GM40" s="874"/>
      <c r="GN40" s="874"/>
      <c r="GO40" s="874"/>
      <c r="GP40" s="874"/>
      <c r="GQ40" s="874"/>
      <c r="GR40" s="874"/>
      <c r="GS40" s="874"/>
      <c r="GT40" s="874"/>
      <c r="GU40" s="874"/>
      <c r="GV40" s="552"/>
      <c r="GW40" s="874"/>
      <c r="GX40" s="874"/>
      <c r="GY40" s="874"/>
      <c r="GZ40" s="874"/>
      <c r="HA40" s="874"/>
      <c r="HB40" s="874"/>
      <c r="HC40" s="874"/>
      <c r="HD40" s="874"/>
      <c r="HE40" s="874"/>
      <c r="HF40" s="552"/>
      <c r="HG40" s="874"/>
      <c r="HH40" s="874"/>
      <c r="HI40" s="874"/>
      <c r="HJ40" s="874"/>
      <c r="HK40" s="874"/>
      <c r="HL40" s="874"/>
      <c r="HM40" s="874"/>
      <c r="HN40" s="874"/>
      <c r="HO40" s="874"/>
      <c r="HP40" s="552"/>
      <c r="HQ40" s="874"/>
      <c r="HR40" s="874"/>
      <c r="HS40" s="874"/>
      <c r="HT40" s="874"/>
      <c r="HU40" s="874"/>
      <c r="HV40" s="874"/>
      <c r="HW40" s="874"/>
      <c r="HX40" s="874"/>
      <c r="HY40" s="874"/>
      <c r="HZ40" s="552"/>
      <c r="IA40" s="874"/>
      <c r="IB40" s="874"/>
      <c r="IC40" s="874"/>
      <c r="ID40" s="874"/>
      <c r="IE40" s="874"/>
      <c r="IF40" s="874"/>
      <c r="IG40" s="874"/>
      <c r="IH40" s="874"/>
      <c r="II40" s="874"/>
      <c r="IJ40" s="552"/>
      <c r="IK40" s="874"/>
      <c r="IL40" s="874"/>
      <c r="IM40" s="874"/>
      <c r="IN40" s="874"/>
      <c r="IO40" s="874"/>
      <c r="IP40" s="874"/>
      <c r="IQ40" s="874"/>
      <c r="IR40" s="874"/>
      <c r="IS40" s="874"/>
      <c r="IT40" s="552"/>
      <c r="IU40" s="874"/>
      <c r="IV40" s="874"/>
      <c r="IW40" s="874"/>
      <c r="IX40" s="874"/>
      <c r="IY40" s="874"/>
      <c r="IZ40" s="874"/>
      <c r="JA40" s="874"/>
      <c r="JB40" s="874"/>
      <c r="JC40" s="874"/>
      <c r="JD40" s="552"/>
      <c r="JE40" s="874"/>
      <c r="JF40" s="874"/>
      <c r="JG40" s="874"/>
      <c r="JH40" s="874"/>
      <c r="JI40" s="874"/>
      <c r="JJ40" s="874"/>
      <c r="JK40" s="874"/>
      <c r="JL40" s="874"/>
      <c r="JM40" s="874"/>
      <c r="JN40" s="552"/>
      <c r="JO40" s="874"/>
      <c r="JP40" s="874"/>
      <c r="JQ40" s="874"/>
      <c r="JR40" s="874"/>
      <c r="JS40" s="874"/>
      <c r="JT40" s="874"/>
      <c r="JU40" s="874"/>
      <c r="JV40" s="874"/>
      <c r="JW40" s="874"/>
      <c r="JX40" s="552"/>
      <c r="JY40" s="874"/>
      <c r="JZ40" s="874"/>
      <c r="KA40" s="874"/>
      <c r="KB40" s="874"/>
      <c r="KC40" s="874"/>
      <c r="KD40" s="874"/>
      <c r="KE40" s="874"/>
      <c r="KF40" s="874"/>
      <c r="KG40" s="874"/>
      <c r="KH40" s="552"/>
      <c r="KI40" s="874"/>
      <c r="KJ40" s="874"/>
      <c r="KK40" s="874"/>
      <c r="KL40" s="874"/>
      <c r="KM40" s="874"/>
      <c r="KN40" s="874"/>
      <c r="KO40" s="874"/>
      <c r="KP40" s="874"/>
      <c r="KQ40" s="874"/>
      <c r="KR40" s="552"/>
      <c r="KS40" s="874"/>
      <c r="KT40" s="874"/>
      <c r="KU40" s="874"/>
      <c r="KV40" s="874"/>
      <c r="KW40" s="874"/>
      <c r="KX40" s="874"/>
      <c r="KY40" s="874"/>
      <c r="KZ40" s="874"/>
      <c r="LA40" s="874"/>
      <c r="LB40" s="552"/>
      <c r="LC40" s="874"/>
      <c r="LD40" s="874"/>
      <c r="LE40" s="874"/>
      <c r="LF40" s="874"/>
      <c r="LG40" s="874"/>
      <c r="LH40" s="874"/>
      <c r="LI40" s="874"/>
      <c r="LJ40" s="874"/>
      <c r="LK40" s="874"/>
      <c r="LL40" s="552"/>
      <c r="LM40" s="874"/>
      <c r="LN40" s="874"/>
      <c r="LO40" s="874"/>
      <c r="LP40" s="874"/>
      <c r="LQ40" s="874"/>
      <c r="LR40" s="874"/>
      <c r="LS40" s="874"/>
      <c r="LT40" s="874"/>
      <c r="LU40" s="874"/>
      <c r="LV40" s="552"/>
      <c r="LW40" s="874"/>
      <c r="LX40" s="874"/>
      <c r="LY40" s="874"/>
      <c r="LZ40" s="874"/>
      <c r="MA40" s="874"/>
      <c r="MB40" s="874"/>
      <c r="MC40" s="874"/>
      <c r="MD40" s="874"/>
      <c r="ME40" s="874"/>
      <c r="MF40" s="552"/>
      <c r="MG40" s="874"/>
      <c r="MH40" s="874"/>
      <c r="MI40" s="874"/>
      <c r="MJ40" s="874"/>
      <c r="MK40" s="874"/>
      <c r="ML40" s="874"/>
      <c r="MM40" s="874"/>
      <c r="MN40" s="874"/>
      <c r="MO40" s="874"/>
      <c r="MP40" s="552"/>
      <c r="MQ40" s="874"/>
      <c r="MR40" s="874"/>
      <c r="MS40" s="874"/>
      <c r="MT40" s="874"/>
      <c r="MU40" s="874"/>
      <c r="MV40" s="874"/>
      <c r="MW40" s="874"/>
      <c r="MX40" s="874"/>
      <c r="MY40" s="874"/>
      <c r="MZ40" s="552"/>
      <c r="NA40" s="874"/>
      <c r="NB40" s="874"/>
      <c r="NC40" s="874"/>
      <c r="ND40" s="874"/>
      <c r="NE40" s="874"/>
      <c r="NF40" s="874"/>
      <c r="NG40" s="874"/>
      <c r="NH40" s="874"/>
      <c r="NI40" s="874"/>
      <c r="NJ40" s="552"/>
      <c r="NK40" s="874"/>
      <c r="NL40" s="874"/>
      <c r="NM40" s="874"/>
      <c r="NN40" s="874"/>
      <c r="NO40" s="874"/>
      <c r="NP40" s="874"/>
      <c r="NQ40" s="874"/>
      <c r="NR40" s="874"/>
      <c r="NS40" s="874"/>
      <c r="NT40" s="552"/>
      <c r="NU40" s="874"/>
      <c r="NV40" s="874"/>
      <c r="NW40" s="874"/>
      <c r="NX40" s="874"/>
      <c r="NY40" s="874"/>
      <c r="NZ40" s="874"/>
      <c r="OA40" s="874"/>
      <c r="OB40" s="874"/>
      <c r="OC40" s="874"/>
      <c r="OD40" s="552"/>
      <c r="OE40" s="874"/>
      <c r="OF40" s="874"/>
      <c r="OG40" s="874"/>
      <c r="OH40" s="874"/>
      <c r="OI40" s="874"/>
      <c r="OJ40" s="874"/>
      <c r="OK40" s="874"/>
      <c r="OL40" s="874"/>
      <c r="OM40" s="874"/>
      <c r="ON40" s="552"/>
      <c r="OO40" s="874"/>
      <c r="OP40" s="874"/>
      <c r="OQ40" s="874"/>
      <c r="OR40" s="874"/>
      <c r="OS40" s="874"/>
      <c r="OT40" s="874"/>
      <c r="OU40" s="874"/>
      <c r="OV40" s="874"/>
      <c r="OW40" s="874"/>
      <c r="OX40" s="552"/>
      <c r="OY40" s="874"/>
      <c r="OZ40" s="874"/>
      <c r="PA40" s="874"/>
      <c r="PB40" s="874"/>
      <c r="PC40" s="874"/>
      <c r="PD40" s="874"/>
      <c r="PE40" s="874"/>
      <c r="PF40" s="874"/>
      <c r="PG40" s="874"/>
      <c r="PH40" s="552"/>
      <c r="PI40" s="874"/>
      <c r="PJ40" s="874"/>
      <c r="PK40" s="874"/>
      <c r="PL40" s="874"/>
      <c r="PM40" s="874"/>
      <c r="PN40" s="874"/>
      <c r="PO40" s="874"/>
      <c r="PP40" s="874"/>
      <c r="PQ40" s="874"/>
      <c r="PR40" s="552"/>
      <c r="PS40" s="874"/>
      <c r="PT40" s="874"/>
      <c r="PU40" s="874"/>
      <c r="PV40" s="874"/>
      <c r="PW40" s="874"/>
      <c r="PX40" s="874"/>
      <c r="PY40" s="874"/>
      <c r="PZ40" s="874"/>
      <c r="QA40" s="874"/>
      <c r="QB40" s="552"/>
      <c r="QC40" s="874"/>
      <c r="QD40" s="874"/>
      <c r="QE40" s="874"/>
      <c r="QF40" s="874"/>
      <c r="QG40" s="874"/>
      <c r="QH40" s="874"/>
      <c r="QI40" s="874"/>
      <c r="QJ40" s="874"/>
      <c r="QK40" s="874"/>
      <c r="QL40" s="552"/>
      <c r="QM40" s="874"/>
      <c r="QN40" s="874"/>
      <c r="QO40" s="874"/>
      <c r="QP40" s="874"/>
      <c r="QQ40" s="874"/>
      <c r="QR40" s="874"/>
      <c r="QS40" s="874"/>
      <c r="QT40" s="874"/>
      <c r="QU40" s="874"/>
      <c r="QV40" s="552"/>
      <c r="QW40" s="874"/>
      <c r="QX40" s="874"/>
      <c r="QY40" s="874"/>
      <c r="QZ40" s="874"/>
      <c r="RA40" s="874"/>
      <c r="RB40" s="874"/>
      <c r="RC40" s="874"/>
      <c r="RD40" s="874"/>
      <c r="RE40" s="874"/>
      <c r="RF40" s="552"/>
      <c r="RG40" s="874"/>
      <c r="RH40" s="874"/>
      <c r="RI40" s="874"/>
      <c r="RJ40" s="874"/>
      <c r="RK40" s="874"/>
      <c r="RL40" s="874"/>
      <c r="RM40" s="874"/>
      <c r="RN40" s="874"/>
      <c r="RO40" s="874"/>
      <c r="RP40" s="552"/>
      <c r="RQ40" s="874"/>
      <c r="RR40" s="874"/>
      <c r="RS40" s="874"/>
      <c r="RT40" s="874"/>
      <c r="RU40" s="874"/>
      <c r="RV40" s="874"/>
      <c r="RW40" s="874"/>
      <c r="RX40" s="874"/>
      <c r="RY40" s="874"/>
      <c r="RZ40" s="552"/>
      <c r="SA40" s="874"/>
      <c r="SB40" s="874"/>
      <c r="SC40" s="874"/>
      <c r="SD40" s="874"/>
      <c r="SE40" s="874"/>
      <c r="SF40" s="874"/>
      <c r="SG40" s="874"/>
      <c r="SH40" s="874"/>
      <c r="SI40" s="874"/>
      <c r="SJ40" s="552"/>
      <c r="SK40" s="874"/>
      <c r="SL40" s="874"/>
      <c r="SM40" s="874"/>
      <c r="SN40" s="874"/>
      <c r="SO40" s="874"/>
      <c r="SP40" s="874"/>
      <c r="SQ40" s="874"/>
      <c r="SR40" s="874"/>
      <c r="SS40" s="874"/>
    </row>
    <row r="41" spans="1:513" s="382" customFormat="1" ht="15" customHeight="1" x14ac:dyDescent="0.25">
      <c r="A41" s="375">
        <v>26</v>
      </c>
      <c r="B41" s="391" t="s">
        <v>665</v>
      </c>
      <c r="C41" s="377" t="s">
        <v>130</v>
      </c>
      <c r="D41" s="378"/>
      <c r="E41" s="379"/>
      <c r="F41" s="378"/>
      <c r="G41" s="378"/>
      <c r="H41" s="378"/>
      <c r="I41" s="378"/>
      <c r="J41" s="378"/>
      <c r="K41" s="378"/>
      <c r="L41" s="380"/>
      <c r="M41" s="549"/>
      <c r="N41" s="378"/>
      <c r="O41" s="379"/>
      <c r="P41" s="378"/>
      <c r="Q41" s="378"/>
      <c r="R41" s="378"/>
      <c r="S41" s="378"/>
      <c r="T41" s="378"/>
      <c r="U41" s="378"/>
      <c r="V41" s="380"/>
      <c r="W41" s="381"/>
      <c r="X41" s="552"/>
      <c r="Y41" s="874"/>
      <c r="Z41" s="874"/>
      <c r="AA41" s="874"/>
      <c r="AB41" s="874"/>
      <c r="AC41" s="874"/>
      <c r="AD41" s="874"/>
      <c r="AE41" s="874"/>
      <c r="AF41" s="874"/>
      <c r="AG41" s="874"/>
      <c r="AH41" s="552"/>
      <c r="AI41" s="874"/>
      <c r="AJ41" s="874"/>
      <c r="AK41" s="874"/>
      <c r="AL41" s="874"/>
      <c r="AM41" s="874"/>
      <c r="AN41" s="874"/>
      <c r="AO41" s="874"/>
      <c r="AP41" s="874"/>
      <c r="AQ41" s="874"/>
      <c r="AR41" s="552"/>
      <c r="AS41" s="874"/>
      <c r="AT41" s="874"/>
      <c r="AU41" s="874"/>
      <c r="AV41" s="874"/>
      <c r="AW41" s="874"/>
      <c r="AX41" s="874"/>
      <c r="AY41" s="874"/>
      <c r="AZ41" s="874"/>
      <c r="BA41" s="874"/>
      <c r="BB41" s="552"/>
      <c r="BC41" s="874"/>
      <c r="BD41" s="874"/>
      <c r="BE41" s="874"/>
      <c r="BF41" s="874"/>
      <c r="BG41" s="874"/>
      <c r="BH41" s="874"/>
      <c r="BI41" s="874"/>
      <c r="BJ41" s="874"/>
      <c r="BK41" s="874"/>
      <c r="BL41" s="552"/>
      <c r="BM41" s="874"/>
      <c r="BN41" s="874"/>
      <c r="BO41" s="874"/>
      <c r="BP41" s="874"/>
      <c r="BQ41" s="874"/>
      <c r="BR41" s="874"/>
      <c r="BS41" s="874"/>
      <c r="BT41" s="874"/>
      <c r="BU41" s="874"/>
      <c r="BV41" s="552"/>
      <c r="BW41" s="874"/>
      <c r="BX41" s="874"/>
      <c r="BY41" s="874"/>
      <c r="BZ41" s="874"/>
      <c r="CA41" s="874"/>
      <c r="CB41" s="874"/>
      <c r="CC41" s="874"/>
      <c r="CD41" s="874"/>
      <c r="CE41" s="874"/>
      <c r="CF41" s="552"/>
      <c r="CG41" s="874"/>
      <c r="CH41" s="874"/>
      <c r="CI41" s="874"/>
      <c r="CJ41" s="874"/>
      <c r="CK41" s="874"/>
      <c r="CL41" s="874"/>
      <c r="CM41" s="874"/>
      <c r="CN41" s="874"/>
      <c r="CO41" s="874"/>
      <c r="CP41" s="552"/>
      <c r="CQ41" s="874"/>
      <c r="CR41" s="874"/>
      <c r="CS41" s="874"/>
      <c r="CT41" s="874"/>
      <c r="CU41" s="874"/>
      <c r="CV41" s="874"/>
      <c r="CW41" s="874"/>
      <c r="CX41" s="874"/>
      <c r="CY41" s="874"/>
      <c r="CZ41" s="552"/>
      <c r="DA41" s="874"/>
      <c r="DB41" s="874"/>
      <c r="DC41" s="874"/>
      <c r="DD41" s="874"/>
      <c r="DE41" s="874"/>
      <c r="DF41" s="874"/>
      <c r="DG41" s="874"/>
      <c r="DH41" s="874"/>
      <c r="DI41" s="874"/>
      <c r="DJ41" s="552"/>
      <c r="DK41" s="874"/>
      <c r="DL41" s="874"/>
      <c r="DM41" s="874"/>
      <c r="DN41" s="874"/>
      <c r="DO41" s="874"/>
      <c r="DP41" s="874"/>
      <c r="DQ41" s="874"/>
      <c r="DR41" s="874"/>
      <c r="DS41" s="874"/>
      <c r="DT41" s="552"/>
      <c r="DU41" s="874"/>
      <c r="DV41" s="874"/>
      <c r="DW41" s="874"/>
      <c r="DX41" s="874"/>
      <c r="DY41" s="874"/>
      <c r="DZ41" s="874"/>
      <c r="EA41" s="874"/>
      <c r="EB41" s="874"/>
      <c r="EC41" s="874"/>
      <c r="ED41" s="552"/>
      <c r="EE41" s="874"/>
      <c r="EF41" s="874"/>
      <c r="EG41" s="874"/>
      <c r="EH41" s="874"/>
      <c r="EI41" s="874"/>
      <c r="EJ41" s="874"/>
      <c r="EK41" s="874"/>
      <c r="EL41" s="874"/>
      <c r="EM41" s="874"/>
      <c r="EN41" s="552"/>
      <c r="EO41" s="874"/>
      <c r="EP41" s="874"/>
      <c r="EQ41" s="874"/>
      <c r="ER41" s="874"/>
      <c r="ES41" s="874"/>
      <c r="ET41" s="874"/>
      <c r="EU41" s="874"/>
      <c r="EV41" s="874"/>
      <c r="EW41" s="874"/>
      <c r="EX41" s="552"/>
      <c r="EY41" s="874"/>
      <c r="EZ41" s="874"/>
      <c r="FA41" s="874"/>
      <c r="FB41" s="874"/>
      <c r="FC41" s="874"/>
      <c r="FD41" s="874"/>
      <c r="FE41" s="874"/>
      <c r="FF41" s="874"/>
      <c r="FG41" s="874"/>
      <c r="FH41" s="552"/>
      <c r="FI41" s="874"/>
      <c r="FJ41" s="874"/>
      <c r="FK41" s="874"/>
      <c r="FL41" s="874"/>
      <c r="FM41" s="874"/>
      <c r="FN41" s="874"/>
      <c r="FO41" s="874"/>
      <c r="FP41" s="874"/>
      <c r="FQ41" s="874"/>
      <c r="FR41" s="552"/>
      <c r="FS41" s="874"/>
      <c r="FT41" s="874"/>
      <c r="FU41" s="874"/>
      <c r="FV41" s="874"/>
      <c r="FW41" s="874"/>
      <c r="FX41" s="874"/>
      <c r="FY41" s="874"/>
      <c r="FZ41" s="874"/>
      <c r="GA41" s="874"/>
      <c r="GB41" s="552"/>
      <c r="GC41" s="874"/>
      <c r="GD41" s="874"/>
      <c r="GE41" s="874"/>
      <c r="GF41" s="874"/>
      <c r="GG41" s="874"/>
      <c r="GH41" s="874"/>
      <c r="GI41" s="874"/>
      <c r="GJ41" s="874"/>
      <c r="GK41" s="874"/>
      <c r="GL41" s="552"/>
      <c r="GM41" s="874"/>
      <c r="GN41" s="874"/>
      <c r="GO41" s="874"/>
      <c r="GP41" s="874"/>
      <c r="GQ41" s="874"/>
      <c r="GR41" s="874"/>
      <c r="GS41" s="874"/>
      <c r="GT41" s="874"/>
      <c r="GU41" s="874"/>
      <c r="GV41" s="552"/>
      <c r="GW41" s="874"/>
      <c r="GX41" s="874"/>
      <c r="GY41" s="874"/>
      <c r="GZ41" s="874"/>
      <c r="HA41" s="874"/>
      <c r="HB41" s="874"/>
      <c r="HC41" s="874"/>
      <c r="HD41" s="874"/>
      <c r="HE41" s="874"/>
      <c r="HF41" s="552"/>
      <c r="HG41" s="874"/>
      <c r="HH41" s="874"/>
      <c r="HI41" s="874"/>
      <c r="HJ41" s="874"/>
      <c r="HK41" s="874"/>
      <c r="HL41" s="874"/>
      <c r="HM41" s="874"/>
      <c r="HN41" s="874"/>
      <c r="HO41" s="874"/>
      <c r="HP41" s="552"/>
      <c r="HQ41" s="874"/>
      <c r="HR41" s="874"/>
      <c r="HS41" s="874"/>
      <c r="HT41" s="874"/>
      <c r="HU41" s="874"/>
      <c r="HV41" s="874"/>
      <c r="HW41" s="874"/>
      <c r="HX41" s="874"/>
      <c r="HY41" s="874"/>
      <c r="HZ41" s="552"/>
      <c r="IA41" s="874"/>
      <c r="IB41" s="874"/>
      <c r="IC41" s="874"/>
      <c r="ID41" s="874"/>
      <c r="IE41" s="874"/>
      <c r="IF41" s="874"/>
      <c r="IG41" s="874"/>
      <c r="IH41" s="874"/>
      <c r="II41" s="874"/>
      <c r="IJ41" s="552"/>
      <c r="IK41" s="874"/>
      <c r="IL41" s="874"/>
      <c r="IM41" s="874"/>
      <c r="IN41" s="874"/>
      <c r="IO41" s="874"/>
      <c r="IP41" s="874"/>
      <c r="IQ41" s="874"/>
      <c r="IR41" s="874"/>
      <c r="IS41" s="874"/>
      <c r="IT41" s="552"/>
      <c r="IU41" s="874"/>
      <c r="IV41" s="874"/>
      <c r="IW41" s="874"/>
      <c r="IX41" s="874"/>
      <c r="IY41" s="874"/>
      <c r="IZ41" s="874"/>
      <c r="JA41" s="874"/>
      <c r="JB41" s="874"/>
      <c r="JC41" s="874"/>
      <c r="JD41" s="552"/>
      <c r="JE41" s="874"/>
      <c r="JF41" s="874"/>
      <c r="JG41" s="874"/>
      <c r="JH41" s="874"/>
      <c r="JI41" s="874"/>
      <c r="JJ41" s="874"/>
      <c r="JK41" s="874"/>
      <c r="JL41" s="874"/>
      <c r="JM41" s="874"/>
      <c r="JN41" s="552"/>
      <c r="JO41" s="874"/>
      <c r="JP41" s="874"/>
      <c r="JQ41" s="874"/>
      <c r="JR41" s="874"/>
      <c r="JS41" s="874"/>
      <c r="JT41" s="874"/>
      <c r="JU41" s="874"/>
      <c r="JV41" s="874"/>
      <c r="JW41" s="874"/>
      <c r="JX41" s="552"/>
      <c r="JY41" s="874"/>
      <c r="JZ41" s="874"/>
      <c r="KA41" s="874"/>
      <c r="KB41" s="874"/>
      <c r="KC41" s="874"/>
      <c r="KD41" s="874"/>
      <c r="KE41" s="874"/>
      <c r="KF41" s="874"/>
      <c r="KG41" s="874"/>
      <c r="KH41" s="552"/>
      <c r="KI41" s="874"/>
      <c r="KJ41" s="874"/>
      <c r="KK41" s="874"/>
      <c r="KL41" s="874"/>
      <c r="KM41" s="874"/>
      <c r="KN41" s="874"/>
      <c r="KO41" s="874"/>
      <c r="KP41" s="874"/>
      <c r="KQ41" s="874"/>
      <c r="KR41" s="552"/>
      <c r="KS41" s="874"/>
      <c r="KT41" s="874"/>
      <c r="KU41" s="874"/>
      <c r="KV41" s="874"/>
      <c r="KW41" s="874"/>
      <c r="KX41" s="874"/>
      <c r="KY41" s="874"/>
      <c r="KZ41" s="874"/>
      <c r="LA41" s="874"/>
      <c r="LB41" s="552"/>
      <c r="LC41" s="874"/>
      <c r="LD41" s="874"/>
      <c r="LE41" s="874"/>
      <c r="LF41" s="874"/>
      <c r="LG41" s="874"/>
      <c r="LH41" s="874"/>
      <c r="LI41" s="874"/>
      <c r="LJ41" s="874"/>
      <c r="LK41" s="874"/>
      <c r="LL41" s="552"/>
      <c r="LM41" s="874"/>
      <c r="LN41" s="874"/>
      <c r="LO41" s="874"/>
      <c r="LP41" s="874"/>
      <c r="LQ41" s="874"/>
      <c r="LR41" s="874"/>
      <c r="LS41" s="874"/>
      <c r="LT41" s="874"/>
      <c r="LU41" s="874"/>
      <c r="LV41" s="552"/>
      <c r="LW41" s="874"/>
      <c r="LX41" s="874"/>
      <c r="LY41" s="874"/>
      <c r="LZ41" s="874"/>
      <c r="MA41" s="874"/>
      <c r="MB41" s="874"/>
      <c r="MC41" s="874"/>
      <c r="MD41" s="874"/>
      <c r="ME41" s="874"/>
      <c r="MF41" s="552"/>
      <c r="MG41" s="874"/>
      <c r="MH41" s="874"/>
      <c r="MI41" s="874"/>
      <c r="MJ41" s="874"/>
      <c r="MK41" s="874"/>
      <c r="ML41" s="874"/>
      <c r="MM41" s="874"/>
      <c r="MN41" s="874"/>
      <c r="MO41" s="874"/>
      <c r="MP41" s="552"/>
      <c r="MQ41" s="874"/>
      <c r="MR41" s="874"/>
      <c r="MS41" s="874"/>
      <c r="MT41" s="874"/>
      <c r="MU41" s="874"/>
      <c r="MV41" s="874"/>
      <c r="MW41" s="874"/>
      <c r="MX41" s="874"/>
      <c r="MY41" s="874"/>
      <c r="MZ41" s="552"/>
      <c r="NA41" s="874"/>
      <c r="NB41" s="874"/>
      <c r="NC41" s="874"/>
      <c r="ND41" s="874"/>
      <c r="NE41" s="874"/>
      <c r="NF41" s="874"/>
      <c r="NG41" s="874"/>
      <c r="NH41" s="874"/>
      <c r="NI41" s="874"/>
      <c r="NJ41" s="552"/>
      <c r="NK41" s="874"/>
      <c r="NL41" s="874"/>
      <c r="NM41" s="874"/>
      <c r="NN41" s="874"/>
      <c r="NO41" s="874"/>
      <c r="NP41" s="874"/>
      <c r="NQ41" s="874"/>
      <c r="NR41" s="874"/>
      <c r="NS41" s="874"/>
      <c r="NT41" s="552"/>
      <c r="NU41" s="874"/>
      <c r="NV41" s="874"/>
      <c r="NW41" s="874"/>
      <c r="NX41" s="874"/>
      <c r="NY41" s="874"/>
      <c r="NZ41" s="874"/>
      <c r="OA41" s="874"/>
      <c r="OB41" s="874"/>
      <c r="OC41" s="874"/>
      <c r="OD41" s="552"/>
      <c r="OE41" s="874"/>
      <c r="OF41" s="874"/>
      <c r="OG41" s="874"/>
      <c r="OH41" s="874"/>
      <c r="OI41" s="874"/>
      <c r="OJ41" s="874"/>
      <c r="OK41" s="874"/>
      <c r="OL41" s="874"/>
      <c r="OM41" s="874"/>
      <c r="ON41" s="552"/>
      <c r="OO41" s="874"/>
      <c r="OP41" s="874"/>
      <c r="OQ41" s="874"/>
      <c r="OR41" s="874"/>
      <c r="OS41" s="874"/>
      <c r="OT41" s="874"/>
      <c r="OU41" s="874"/>
      <c r="OV41" s="874"/>
      <c r="OW41" s="874"/>
      <c r="OX41" s="552"/>
      <c r="OY41" s="874"/>
      <c r="OZ41" s="874"/>
      <c r="PA41" s="874"/>
      <c r="PB41" s="874"/>
      <c r="PC41" s="874"/>
      <c r="PD41" s="874"/>
      <c r="PE41" s="874"/>
      <c r="PF41" s="874"/>
      <c r="PG41" s="874"/>
      <c r="PH41" s="552"/>
      <c r="PI41" s="874"/>
      <c r="PJ41" s="874"/>
      <c r="PK41" s="874"/>
      <c r="PL41" s="874"/>
      <c r="PM41" s="874"/>
      <c r="PN41" s="874"/>
      <c r="PO41" s="874"/>
      <c r="PP41" s="874"/>
      <c r="PQ41" s="874"/>
      <c r="PR41" s="552"/>
      <c r="PS41" s="874"/>
      <c r="PT41" s="874"/>
      <c r="PU41" s="874"/>
      <c r="PV41" s="874"/>
      <c r="PW41" s="874"/>
      <c r="PX41" s="874"/>
      <c r="PY41" s="874"/>
      <c r="PZ41" s="874"/>
      <c r="QA41" s="874"/>
      <c r="QB41" s="552"/>
      <c r="QC41" s="874"/>
      <c r="QD41" s="874"/>
      <c r="QE41" s="874"/>
      <c r="QF41" s="874"/>
      <c r="QG41" s="874"/>
      <c r="QH41" s="874"/>
      <c r="QI41" s="874"/>
      <c r="QJ41" s="874"/>
      <c r="QK41" s="874"/>
      <c r="QL41" s="552"/>
      <c r="QM41" s="874"/>
      <c r="QN41" s="874"/>
      <c r="QO41" s="874"/>
      <c r="QP41" s="874"/>
      <c r="QQ41" s="874"/>
      <c r="QR41" s="874"/>
      <c r="QS41" s="874"/>
      <c r="QT41" s="874"/>
      <c r="QU41" s="874"/>
      <c r="QV41" s="552"/>
      <c r="QW41" s="874"/>
      <c r="QX41" s="874"/>
      <c r="QY41" s="874"/>
      <c r="QZ41" s="874"/>
      <c r="RA41" s="874"/>
      <c r="RB41" s="874"/>
      <c r="RC41" s="874"/>
      <c r="RD41" s="874"/>
      <c r="RE41" s="874"/>
      <c r="RF41" s="552"/>
      <c r="RG41" s="874"/>
      <c r="RH41" s="874"/>
      <c r="RI41" s="874"/>
      <c r="RJ41" s="874"/>
      <c r="RK41" s="874"/>
      <c r="RL41" s="874"/>
      <c r="RM41" s="874"/>
      <c r="RN41" s="874"/>
      <c r="RO41" s="874"/>
      <c r="RP41" s="552"/>
      <c r="RQ41" s="874"/>
      <c r="RR41" s="874"/>
      <c r="RS41" s="874"/>
      <c r="RT41" s="874"/>
      <c r="RU41" s="874"/>
      <c r="RV41" s="874"/>
      <c r="RW41" s="874"/>
      <c r="RX41" s="874"/>
      <c r="RY41" s="874"/>
      <c r="RZ41" s="552"/>
      <c r="SA41" s="874"/>
      <c r="SB41" s="874"/>
      <c r="SC41" s="874"/>
      <c r="SD41" s="874"/>
      <c r="SE41" s="874"/>
      <c r="SF41" s="874"/>
      <c r="SG41" s="874"/>
      <c r="SH41" s="874"/>
      <c r="SI41" s="874"/>
      <c r="SJ41" s="552"/>
      <c r="SK41" s="874"/>
      <c r="SL41" s="874"/>
      <c r="SM41" s="874"/>
      <c r="SN41" s="874"/>
      <c r="SO41" s="874"/>
      <c r="SP41" s="874"/>
      <c r="SQ41" s="874"/>
      <c r="SR41" s="874"/>
      <c r="SS41" s="874"/>
    </row>
    <row r="42" spans="1:513" s="382" customFormat="1" ht="15" customHeight="1" x14ac:dyDescent="0.25">
      <c r="A42" s="383">
        <v>27</v>
      </c>
      <c r="B42" s="399" t="s">
        <v>279</v>
      </c>
      <c r="C42" s="384"/>
      <c r="D42" s="385"/>
      <c r="E42" s="386"/>
      <c r="F42" s="385"/>
      <c r="G42" s="385"/>
      <c r="H42" s="385"/>
      <c r="I42" s="385"/>
      <c r="J42" s="385"/>
      <c r="K42" s="385"/>
      <c r="L42" s="387"/>
      <c r="M42" s="551"/>
      <c r="N42" s="385"/>
      <c r="O42" s="386"/>
      <c r="P42" s="385"/>
      <c r="Q42" s="385"/>
      <c r="R42" s="385"/>
      <c r="S42" s="385"/>
      <c r="T42" s="385"/>
      <c r="U42" s="385"/>
      <c r="V42" s="387"/>
      <c r="W42" s="381"/>
      <c r="X42" s="552"/>
      <c r="Y42" s="874"/>
      <c r="Z42" s="874"/>
      <c r="AA42" s="874"/>
      <c r="AB42" s="874"/>
      <c r="AC42" s="874"/>
      <c r="AD42" s="874"/>
      <c r="AE42" s="874"/>
      <c r="AF42" s="874"/>
      <c r="AG42" s="874"/>
      <c r="AH42" s="552"/>
      <c r="AI42" s="874"/>
      <c r="AJ42" s="874"/>
      <c r="AK42" s="874"/>
      <c r="AL42" s="874"/>
      <c r="AM42" s="874"/>
      <c r="AN42" s="874"/>
      <c r="AO42" s="874"/>
      <c r="AP42" s="874"/>
      <c r="AQ42" s="874"/>
      <c r="AR42" s="552"/>
      <c r="AS42" s="874"/>
      <c r="AT42" s="874"/>
      <c r="AU42" s="874"/>
      <c r="AV42" s="874"/>
      <c r="AW42" s="874"/>
      <c r="AX42" s="874"/>
      <c r="AY42" s="874"/>
      <c r="AZ42" s="874"/>
      <c r="BA42" s="874"/>
      <c r="BB42" s="552"/>
      <c r="BC42" s="874"/>
      <c r="BD42" s="874"/>
      <c r="BE42" s="874"/>
      <c r="BF42" s="874"/>
      <c r="BG42" s="874"/>
      <c r="BH42" s="874"/>
      <c r="BI42" s="874"/>
      <c r="BJ42" s="874"/>
      <c r="BK42" s="874"/>
      <c r="BL42" s="552"/>
      <c r="BM42" s="874"/>
      <c r="BN42" s="874"/>
      <c r="BO42" s="874"/>
      <c r="BP42" s="874"/>
      <c r="BQ42" s="874"/>
      <c r="BR42" s="874"/>
      <c r="BS42" s="874"/>
      <c r="BT42" s="874"/>
      <c r="BU42" s="874"/>
      <c r="BV42" s="552"/>
      <c r="BW42" s="874"/>
      <c r="BX42" s="874"/>
      <c r="BY42" s="874"/>
      <c r="BZ42" s="874"/>
      <c r="CA42" s="874"/>
      <c r="CB42" s="874"/>
      <c r="CC42" s="874"/>
      <c r="CD42" s="874"/>
      <c r="CE42" s="874"/>
      <c r="CF42" s="552"/>
      <c r="CG42" s="874"/>
      <c r="CH42" s="874"/>
      <c r="CI42" s="874"/>
      <c r="CJ42" s="874"/>
      <c r="CK42" s="874"/>
      <c r="CL42" s="874"/>
      <c r="CM42" s="874"/>
      <c r="CN42" s="874"/>
      <c r="CO42" s="874"/>
      <c r="CP42" s="552"/>
      <c r="CQ42" s="874"/>
      <c r="CR42" s="874"/>
      <c r="CS42" s="874"/>
      <c r="CT42" s="874"/>
      <c r="CU42" s="874"/>
      <c r="CV42" s="874"/>
      <c r="CW42" s="874"/>
      <c r="CX42" s="874"/>
      <c r="CY42" s="874"/>
      <c r="CZ42" s="552"/>
      <c r="DA42" s="874"/>
      <c r="DB42" s="874"/>
      <c r="DC42" s="874"/>
      <c r="DD42" s="874"/>
      <c r="DE42" s="874"/>
      <c r="DF42" s="874"/>
      <c r="DG42" s="874"/>
      <c r="DH42" s="874"/>
      <c r="DI42" s="874"/>
      <c r="DJ42" s="552"/>
      <c r="DK42" s="874"/>
      <c r="DL42" s="874"/>
      <c r="DM42" s="874"/>
      <c r="DN42" s="874"/>
      <c r="DO42" s="874"/>
      <c r="DP42" s="874"/>
      <c r="DQ42" s="874"/>
      <c r="DR42" s="874"/>
      <c r="DS42" s="874"/>
      <c r="DT42" s="552"/>
      <c r="DU42" s="874"/>
      <c r="DV42" s="874"/>
      <c r="DW42" s="874"/>
      <c r="DX42" s="874"/>
      <c r="DY42" s="874"/>
      <c r="DZ42" s="874"/>
      <c r="EA42" s="874"/>
      <c r="EB42" s="874"/>
      <c r="EC42" s="874"/>
      <c r="ED42" s="552"/>
      <c r="EE42" s="874"/>
      <c r="EF42" s="874"/>
      <c r="EG42" s="874"/>
      <c r="EH42" s="874"/>
      <c r="EI42" s="874"/>
      <c r="EJ42" s="874"/>
      <c r="EK42" s="874"/>
      <c r="EL42" s="874"/>
      <c r="EM42" s="874"/>
      <c r="EN42" s="552"/>
      <c r="EO42" s="874"/>
      <c r="EP42" s="874"/>
      <c r="EQ42" s="874"/>
      <c r="ER42" s="874"/>
      <c r="ES42" s="874"/>
      <c r="ET42" s="874"/>
      <c r="EU42" s="874"/>
      <c r="EV42" s="874"/>
      <c r="EW42" s="874"/>
      <c r="EX42" s="552"/>
      <c r="EY42" s="874"/>
      <c r="EZ42" s="874"/>
      <c r="FA42" s="874"/>
      <c r="FB42" s="874"/>
      <c r="FC42" s="874"/>
      <c r="FD42" s="874"/>
      <c r="FE42" s="874"/>
      <c r="FF42" s="874"/>
      <c r="FG42" s="874"/>
      <c r="FH42" s="552"/>
      <c r="FI42" s="874"/>
      <c r="FJ42" s="874"/>
      <c r="FK42" s="874"/>
      <c r="FL42" s="874"/>
      <c r="FM42" s="874"/>
      <c r="FN42" s="874"/>
      <c r="FO42" s="874"/>
      <c r="FP42" s="874"/>
      <c r="FQ42" s="874"/>
      <c r="FR42" s="552"/>
      <c r="FS42" s="874"/>
      <c r="FT42" s="874"/>
      <c r="FU42" s="874"/>
      <c r="FV42" s="874"/>
      <c r="FW42" s="874"/>
      <c r="FX42" s="874"/>
      <c r="FY42" s="874"/>
      <c r="FZ42" s="874"/>
      <c r="GA42" s="874"/>
      <c r="GB42" s="552"/>
      <c r="GC42" s="874"/>
      <c r="GD42" s="874"/>
      <c r="GE42" s="874"/>
      <c r="GF42" s="874"/>
      <c r="GG42" s="874"/>
      <c r="GH42" s="874"/>
      <c r="GI42" s="874"/>
      <c r="GJ42" s="874"/>
      <c r="GK42" s="874"/>
      <c r="GL42" s="552"/>
      <c r="GM42" s="874"/>
      <c r="GN42" s="874"/>
      <c r="GO42" s="874"/>
      <c r="GP42" s="874"/>
      <c r="GQ42" s="874"/>
      <c r="GR42" s="874"/>
      <c r="GS42" s="874"/>
      <c r="GT42" s="874"/>
      <c r="GU42" s="874"/>
      <c r="GV42" s="552"/>
      <c r="GW42" s="874"/>
      <c r="GX42" s="874"/>
      <c r="GY42" s="874"/>
      <c r="GZ42" s="874"/>
      <c r="HA42" s="874"/>
      <c r="HB42" s="874"/>
      <c r="HC42" s="874"/>
      <c r="HD42" s="874"/>
      <c r="HE42" s="874"/>
      <c r="HF42" s="552"/>
      <c r="HG42" s="874"/>
      <c r="HH42" s="874"/>
      <c r="HI42" s="874"/>
      <c r="HJ42" s="874"/>
      <c r="HK42" s="874"/>
      <c r="HL42" s="874"/>
      <c r="HM42" s="874"/>
      <c r="HN42" s="874"/>
      <c r="HO42" s="874"/>
      <c r="HP42" s="552"/>
      <c r="HQ42" s="874"/>
      <c r="HR42" s="874"/>
      <c r="HS42" s="874"/>
      <c r="HT42" s="874"/>
      <c r="HU42" s="874"/>
      <c r="HV42" s="874"/>
      <c r="HW42" s="874"/>
      <c r="HX42" s="874"/>
      <c r="HY42" s="874"/>
      <c r="HZ42" s="552"/>
      <c r="IA42" s="874"/>
      <c r="IB42" s="874"/>
      <c r="IC42" s="874"/>
      <c r="ID42" s="874"/>
      <c r="IE42" s="874"/>
      <c r="IF42" s="874"/>
      <c r="IG42" s="874"/>
      <c r="IH42" s="874"/>
      <c r="II42" s="874"/>
      <c r="IJ42" s="552"/>
      <c r="IK42" s="874"/>
      <c r="IL42" s="874"/>
      <c r="IM42" s="874"/>
      <c r="IN42" s="874"/>
      <c r="IO42" s="874"/>
      <c r="IP42" s="874"/>
      <c r="IQ42" s="874"/>
      <c r="IR42" s="874"/>
      <c r="IS42" s="874"/>
      <c r="IT42" s="552"/>
      <c r="IU42" s="874"/>
      <c r="IV42" s="874"/>
      <c r="IW42" s="874"/>
      <c r="IX42" s="874"/>
      <c r="IY42" s="874"/>
      <c r="IZ42" s="874"/>
      <c r="JA42" s="874"/>
      <c r="JB42" s="874"/>
      <c r="JC42" s="874"/>
      <c r="JD42" s="552"/>
      <c r="JE42" s="874"/>
      <c r="JF42" s="874"/>
      <c r="JG42" s="874"/>
      <c r="JH42" s="874"/>
      <c r="JI42" s="874"/>
      <c r="JJ42" s="874"/>
      <c r="JK42" s="874"/>
      <c r="JL42" s="874"/>
      <c r="JM42" s="874"/>
      <c r="JN42" s="552"/>
      <c r="JO42" s="874"/>
      <c r="JP42" s="874"/>
      <c r="JQ42" s="874"/>
      <c r="JR42" s="874"/>
      <c r="JS42" s="874"/>
      <c r="JT42" s="874"/>
      <c r="JU42" s="874"/>
      <c r="JV42" s="874"/>
      <c r="JW42" s="874"/>
      <c r="JX42" s="552"/>
      <c r="JY42" s="874"/>
      <c r="JZ42" s="874"/>
      <c r="KA42" s="874"/>
      <c r="KB42" s="874"/>
      <c r="KC42" s="874"/>
      <c r="KD42" s="874"/>
      <c r="KE42" s="874"/>
      <c r="KF42" s="874"/>
      <c r="KG42" s="874"/>
      <c r="KH42" s="552"/>
      <c r="KI42" s="874"/>
      <c r="KJ42" s="874"/>
      <c r="KK42" s="874"/>
      <c r="KL42" s="874"/>
      <c r="KM42" s="874"/>
      <c r="KN42" s="874"/>
      <c r="KO42" s="874"/>
      <c r="KP42" s="874"/>
      <c r="KQ42" s="874"/>
      <c r="KR42" s="552"/>
      <c r="KS42" s="874"/>
      <c r="KT42" s="874"/>
      <c r="KU42" s="874"/>
      <c r="KV42" s="874"/>
      <c r="KW42" s="874"/>
      <c r="KX42" s="874"/>
      <c r="KY42" s="874"/>
      <c r="KZ42" s="874"/>
      <c r="LA42" s="874"/>
      <c r="LB42" s="552"/>
      <c r="LC42" s="874"/>
      <c r="LD42" s="874"/>
      <c r="LE42" s="874"/>
      <c r="LF42" s="874"/>
      <c r="LG42" s="874"/>
      <c r="LH42" s="874"/>
      <c r="LI42" s="874"/>
      <c r="LJ42" s="874"/>
      <c r="LK42" s="874"/>
      <c r="LL42" s="552"/>
      <c r="LM42" s="874"/>
      <c r="LN42" s="874"/>
      <c r="LO42" s="874"/>
      <c r="LP42" s="874"/>
      <c r="LQ42" s="874"/>
      <c r="LR42" s="874"/>
      <c r="LS42" s="874"/>
      <c r="LT42" s="874"/>
      <c r="LU42" s="874"/>
      <c r="LV42" s="552"/>
      <c r="LW42" s="874"/>
      <c r="LX42" s="874"/>
      <c r="LY42" s="874"/>
      <c r="LZ42" s="874"/>
      <c r="MA42" s="874"/>
      <c r="MB42" s="874"/>
      <c r="MC42" s="874"/>
      <c r="MD42" s="874"/>
      <c r="ME42" s="874"/>
      <c r="MF42" s="552"/>
      <c r="MG42" s="874"/>
      <c r="MH42" s="874"/>
      <c r="MI42" s="874"/>
      <c r="MJ42" s="874"/>
      <c r="MK42" s="874"/>
      <c r="ML42" s="874"/>
      <c r="MM42" s="874"/>
      <c r="MN42" s="874"/>
      <c r="MO42" s="874"/>
      <c r="MP42" s="552"/>
      <c r="MQ42" s="874"/>
      <c r="MR42" s="874"/>
      <c r="MS42" s="874"/>
      <c r="MT42" s="874"/>
      <c r="MU42" s="874"/>
      <c r="MV42" s="874"/>
      <c r="MW42" s="874"/>
      <c r="MX42" s="874"/>
      <c r="MY42" s="874"/>
      <c r="MZ42" s="552"/>
      <c r="NA42" s="874"/>
      <c r="NB42" s="874"/>
      <c r="NC42" s="874"/>
      <c r="ND42" s="874"/>
      <c r="NE42" s="874"/>
      <c r="NF42" s="874"/>
      <c r="NG42" s="874"/>
      <c r="NH42" s="874"/>
      <c r="NI42" s="874"/>
      <c r="NJ42" s="552"/>
      <c r="NK42" s="874"/>
      <c r="NL42" s="874"/>
      <c r="NM42" s="874"/>
      <c r="NN42" s="874"/>
      <c r="NO42" s="874"/>
      <c r="NP42" s="874"/>
      <c r="NQ42" s="874"/>
      <c r="NR42" s="874"/>
      <c r="NS42" s="874"/>
      <c r="NT42" s="552"/>
      <c r="NU42" s="874"/>
      <c r="NV42" s="874"/>
      <c r="NW42" s="874"/>
      <c r="NX42" s="874"/>
      <c r="NY42" s="874"/>
      <c r="NZ42" s="874"/>
      <c r="OA42" s="874"/>
      <c r="OB42" s="874"/>
      <c r="OC42" s="874"/>
      <c r="OD42" s="552"/>
      <c r="OE42" s="874"/>
      <c r="OF42" s="874"/>
      <c r="OG42" s="874"/>
      <c r="OH42" s="874"/>
      <c r="OI42" s="874"/>
      <c r="OJ42" s="874"/>
      <c r="OK42" s="874"/>
      <c r="OL42" s="874"/>
      <c r="OM42" s="874"/>
      <c r="ON42" s="552"/>
      <c r="OO42" s="874"/>
      <c r="OP42" s="874"/>
      <c r="OQ42" s="874"/>
      <c r="OR42" s="874"/>
      <c r="OS42" s="874"/>
      <c r="OT42" s="874"/>
      <c r="OU42" s="874"/>
      <c r="OV42" s="874"/>
      <c r="OW42" s="874"/>
      <c r="OX42" s="552"/>
      <c r="OY42" s="874"/>
      <c r="OZ42" s="874"/>
      <c r="PA42" s="874"/>
      <c r="PB42" s="874"/>
      <c r="PC42" s="874"/>
      <c r="PD42" s="874"/>
      <c r="PE42" s="874"/>
      <c r="PF42" s="874"/>
      <c r="PG42" s="874"/>
      <c r="PH42" s="552"/>
      <c r="PI42" s="874"/>
      <c r="PJ42" s="874"/>
      <c r="PK42" s="874"/>
      <c r="PL42" s="874"/>
      <c r="PM42" s="874"/>
      <c r="PN42" s="874"/>
      <c r="PO42" s="874"/>
      <c r="PP42" s="874"/>
      <c r="PQ42" s="874"/>
      <c r="PR42" s="552"/>
      <c r="PS42" s="874"/>
      <c r="PT42" s="874"/>
      <c r="PU42" s="874"/>
      <c r="PV42" s="874"/>
      <c r="PW42" s="874"/>
      <c r="PX42" s="874"/>
      <c r="PY42" s="874"/>
      <c r="PZ42" s="874"/>
      <c r="QA42" s="874"/>
      <c r="QB42" s="552"/>
      <c r="QC42" s="874"/>
      <c r="QD42" s="874"/>
      <c r="QE42" s="874"/>
      <c r="QF42" s="874"/>
      <c r="QG42" s="874"/>
      <c r="QH42" s="874"/>
      <c r="QI42" s="874"/>
      <c r="QJ42" s="874"/>
      <c r="QK42" s="874"/>
      <c r="QL42" s="552"/>
      <c r="QM42" s="874"/>
      <c r="QN42" s="874"/>
      <c r="QO42" s="874"/>
      <c r="QP42" s="874"/>
      <c r="QQ42" s="874"/>
      <c r="QR42" s="874"/>
      <c r="QS42" s="874"/>
      <c r="QT42" s="874"/>
      <c r="QU42" s="874"/>
      <c r="QV42" s="552"/>
      <c r="QW42" s="874"/>
      <c r="QX42" s="874"/>
      <c r="QY42" s="874"/>
      <c r="QZ42" s="874"/>
      <c r="RA42" s="874"/>
      <c r="RB42" s="874"/>
      <c r="RC42" s="874"/>
      <c r="RD42" s="874"/>
      <c r="RE42" s="874"/>
      <c r="RF42" s="552"/>
      <c r="RG42" s="874"/>
      <c r="RH42" s="874"/>
      <c r="RI42" s="874"/>
      <c r="RJ42" s="874"/>
      <c r="RK42" s="874"/>
      <c r="RL42" s="874"/>
      <c r="RM42" s="874"/>
      <c r="RN42" s="874"/>
      <c r="RO42" s="874"/>
      <c r="RP42" s="552"/>
      <c r="RQ42" s="874"/>
      <c r="RR42" s="874"/>
      <c r="RS42" s="874"/>
      <c r="RT42" s="874"/>
      <c r="RU42" s="874"/>
      <c r="RV42" s="874"/>
      <c r="RW42" s="874"/>
      <c r="RX42" s="874"/>
      <c r="RY42" s="874"/>
      <c r="RZ42" s="552"/>
      <c r="SA42" s="874"/>
      <c r="SB42" s="874"/>
      <c r="SC42" s="874"/>
      <c r="SD42" s="874"/>
      <c r="SE42" s="874"/>
      <c r="SF42" s="874"/>
      <c r="SG42" s="874"/>
      <c r="SH42" s="874"/>
      <c r="SI42" s="874"/>
      <c r="SJ42" s="552"/>
      <c r="SK42" s="874"/>
      <c r="SL42" s="874"/>
      <c r="SM42" s="874"/>
      <c r="SN42" s="874"/>
      <c r="SO42" s="874"/>
      <c r="SP42" s="874"/>
      <c r="SQ42" s="874"/>
      <c r="SR42" s="874"/>
      <c r="SS42" s="874"/>
    </row>
    <row r="43" spans="1:513" x14ac:dyDescent="0.25">
      <c r="X43" s="117"/>
      <c r="Y43" s="117"/>
      <c r="Z43" s="117"/>
      <c r="AA43" s="117"/>
      <c r="AB43" s="117"/>
      <c r="AC43" s="117"/>
      <c r="AD43" s="117"/>
      <c r="AE43" s="117"/>
      <c r="AF43" s="117"/>
      <c r="AG43" s="117"/>
      <c r="AH43" s="3"/>
    </row>
  </sheetData>
  <sheetProtection algorithmName="SHA-512" hashValue="JISkbzF3gHU5GUNMoV8RB1SjRjuQNJtScRkFl0izRWz2ggaYtbqdDpKM3CcmZGDEyhtfitHfL5Bp+ztDi0XLFA==" saltValue="5Ai7RrcFvmFzTgBLVZVgvw==" spinCount="100000" sheet="1" objects="1" scenarios="1"/>
  <mergeCells count="767">
    <mergeCell ref="SK28:SS36"/>
    <mergeCell ref="OY28:PG36"/>
    <mergeCell ref="PI28:PQ36"/>
    <mergeCell ref="PS28:QA36"/>
    <mergeCell ref="QC28:QK36"/>
    <mergeCell ref="QM28:QU36"/>
    <mergeCell ref="QW28:RE36"/>
    <mergeCell ref="RG28:RO36"/>
    <mergeCell ref="RQ28:RY36"/>
    <mergeCell ref="SA28:SI36"/>
    <mergeCell ref="LM28:LU36"/>
    <mergeCell ref="LW28:ME36"/>
    <mergeCell ref="MG28:MO36"/>
    <mergeCell ref="MQ28:MY36"/>
    <mergeCell ref="NA28:NI36"/>
    <mergeCell ref="NK28:NS36"/>
    <mergeCell ref="NU28:OC36"/>
    <mergeCell ref="OE28:OM36"/>
    <mergeCell ref="OO28:OW36"/>
    <mergeCell ref="EE28:EM36"/>
    <mergeCell ref="EO28:EW36"/>
    <mergeCell ref="EY28:FG36"/>
    <mergeCell ref="FI28:FQ36"/>
    <mergeCell ref="FS28:GA36"/>
    <mergeCell ref="GC28:GK36"/>
    <mergeCell ref="GM28:GU36"/>
    <mergeCell ref="GW28:HE36"/>
    <mergeCell ref="HG28:HO36"/>
    <mergeCell ref="AS28:BA36"/>
    <mergeCell ref="BC28:BK36"/>
    <mergeCell ref="BM28:BU36"/>
    <mergeCell ref="BW28:CE36"/>
    <mergeCell ref="CG28:CO36"/>
    <mergeCell ref="CQ28:CY36"/>
    <mergeCell ref="DA28:DI36"/>
    <mergeCell ref="DK28:DS36"/>
    <mergeCell ref="DU28:EC36"/>
    <mergeCell ref="SK37:SS42"/>
    <mergeCell ref="AI37:AQ42"/>
    <mergeCell ref="AS37:BA42"/>
    <mergeCell ref="BC37:BK42"/>
    <mergeCell ref="BM37:BU42"/>
    <mergeCell ref="BW37:CE42"/>
    <mergeCell ref="CG37:CO42"/>
    <mergeCell ref="CQ37:CY42"/>
    <mergeCell ref="DA37:DI42"/>
    <mergeCell ref="DK37:DS42"/>
    <mergeCell ref="DU37:EC42"/>
    <mergeCell ref="EE37:EM42"/>
    <mergeCell ref="EO37:EW42"/>
    <mergeCell ref="EY37:FG42"/>
    <mergeCell ref="FI37:FQ42"/>
    <mergeCell ref="FS37:GA42"/>
    <mergeCell ref="QM37:QU42"/>
    <mergeCell ref="QW37:RE42"/>
    <mergeCell ref="RG37:RO42"/>
    <mergeCell ref="RQ37:RY42"/>
    <mergeCell ref="SA37:SI42"/>
    <mergeCell ref="OO37:OW42"/>
    <mergeCell ref="OY37:PG42"/>
    <mergeCell ref="PI37:PQ42"/>
    <mergeCell ref="KI37:KQ42"/>
    <mergeCell ref="GW37:HE42"/>
    <mergeCell ref="HG37:HO42"/>
    <mergeCell ref="HQ37:HY42"/>
    <mergeCell ref="IA37:II42"/>
    <mergeCell ref="IK37:IS42"/>
    <mergeCell ref="PS37:QA42"/>
    <mergeCell ref="QC37:QK42"/>
    <mergeCell ref="MQ37:MY42"/>
    <mergeCell ref="NA37:NI42"/>
    <mergeCell ref="NK37:NS42"/>
    <mergeCell ref="NU37:OC42"/>
    <mergeCell ref="OE37:OM42"/>
    <mergeCell ref="KS37:LA42"/>
    <mergeCell ref="LC37:LK42"/>
    <mergeCell ref="LM37:LU42"/>
    <mergeCell ref="LW37:ME42"/>
    <mergeCell ref="MG37:MO42"/>
    <mergeCell ref="GC37:GK42"/>
    <mergeCell ref="GM37:GU42"/>
    <mergeCell ref="HQ28:HY36"/>
    <mergeCell ref="IK28:IS36"/>
    <mergeCell ref="IA28:II36"/>
    <mergeCell ref="IU28:JC36"/>
    <mergeCell ref="JE28:JM36"/>
    <mergeCell ref="JO28:JW36"/>
    <mergeCell ref="JY28:KG36"/>
    <mergeCell ref="IU37:JC42"/>
    <mergeCell ref="JE37:JM42"/>
    <mergeCell ref="JO37:JW42"/>
    <mergeCell ref="JY37:KG42"/>
    <mergeCell ref="KI28:KQ36"/>
    <mergeCell ref="KS28:LA36"/>
    <mergeCell ref="LC28:LK36"/>
    <mergeCell ref="SA23:SI26"/>
    <mergeCell ref="SK23:SS26"/>
    <mergeCell ref="QC23:QK26"/>
    <mergeCell ref="QM23:QU26"/>
    <mergeCell ref="QW23:RE26"/>
    <mergeCell ref="RG23:RO26"/>
    <mergeCell ref="RQ23:RY26"/>
    <mergeCell ref="OE23:OM26"/>
    <mergeCell ref="OO23:OW26"/>
    <mergeCell ref="OY23:PG26"/>
    <mergeCell ref="PI23:PQ26"/>
    <mergeCell ref="PS23:QA26"/>
    <mergeCell ref="MG23:MO26"/>
    <mergeCell ref="MQ23:MY26"/>
    <mergeCell ref="NA23:NI26"/>
    <mergeCell ref="NK23:NS26"/>
    <mergeCell ref="NU23:OC26"/>
    <mergeCell ref="KI23:KQ26"/>
    <mergeCell ref="KS23:LA26"/>
    <mergeCell ref="LC23:LK26"/>
    <mergeCell ref="LM23:LU26"/>
    <mergeCell ref="LW23:ME26"/>
    <mergeCell ref="IK23:IS26"/>
    <mergeCell ref="IU23:JC26"/>
    <mergeCell ref="JE23:JM26"/>
    <mergeCell ref="JO23:JW26"/>
    <mergeCell ref="JY23:KG26"/>
    <mergeCell ref="GM23:GU26"/>
    <mergeCell ref="GW23:HE26"/>
    <mergeCell ref="HG23:HO26"/>
    <mergeCell ref="HQ23:HY26"/>
    <mergeCell ref="IA23:II26"/>
    <mergeCell ref="EO23:EW26"/>
    <mergeCell ref="EY23:FG26"/>
    <mergeCell ref="FI23:FQ26"/>
    <mergeCell ref="FS23:GA26"/>
    <mergeCell ref="GC23:GK26"/>
    <mergeCell ref="CQ23:CY26"/>
    <mergeCell ref="DA23:DI26"/>
    <mergeCell ref="DK23:DS26"/>
    <mergeCell ref="DU23:EC26"/>
    <mergeCell ref="EE23:EM26"/>
    <mergeCell ref="AS23:BA26"/>
    <mergeCell ref="BC23:BK26"/>
    <mergeCell ref="BM23:BU26"/>
    <mergeCell ref="BW23:CE26"/>
    <mergeCell ref="CG23:CO26"/>
    <mergeCell ref="SJ8:SK8"/>
    <mergeCell ref="SL8:SM8"/>
    <mergeCell ref="SN8:SO8"/>
    <mergeCell ref="SP8:SQ8"/>
    <mergeCell ref="RF8:RG8"/>
    <mergeCell ref="RH8:RI8"/>
    <mergeCell ref="RJ8:RK8"/>
    <mergeCell ref="RL8:RM8"/>
    <mergeCell ref="RN8:RO8"/>
    <mergeCell ref="QV8:QW8"/>
    <mergeCell ref="QX8:QY8"/>
    <mergeCell ref="QZ8:RA8"/>
    <mergeCell ref="RB8:RC8"/>
    <mergeCell ref="RD8:RE8"/>
    <mergeCell ref="QL8:QM8"/>
    <mergeCell ref="QN8:QO8"/>
    <mergeCell ref="QP8:QQ8"/>
    <mergeCell ref="QR8:QS8"/>
    <mergeCell ref="QT8:QU8"/>
    <mergeCell ref="SR8:SS8"/>
    <mergeCell ref="RZ8:SA8"/>
    <mergeCell ref="SB8:SC8"/>
    <mergeCell ref="SD8:SE8"/>
    <mergeCell ref="SF8:SG8"/>
    <mergeCell ref="SH8:SI8"/>
    <mergeCell ref="RP8:RQ8"/>
    <mergeCell ref="RR8:RS8"/>
    <mergeCell ref="RT8:RU8"/>
    <mergeCell ref="RV8:RW8"/>
    <mergeCell ref="RX8:RY8"/>
    <mergeCell ref="QB8:QC8"/>
    <mergeCell ref="QD8:QE8"/>
    <mergeCell ref="QF8:QG8"/>
    <mergeCell ref="QH8:QI8"/>
    <mergeCell ref="QJ8:QK8"/>
    <mergeCell ref="PR8:PS8"/>
    <mergeCell ref="PT8:PU8"/>
    <mergeCell ref="PV8:PW8"/>
    <mergeCell ref="PX8:PY8"/>
    <mergeCell ref="PZ8:QA8"/>
    <mergeCell ref="PH8:PI8"/>
    <mergeCell ref="PJ8:PK8"/>
    <mergeCell ref="PL8:PM8"/>
    <mergeCell ref="PN8:PO8"/>
    <mergeCell ref="PP8:PQ8"/>
    <mergeCell ref="OX8:OY8"/>
    <mergeCell ref="OZ8:PA8"/>
    <mergeCell ref="PB8:PC8"/>
    <mergeCell ref="PD8:PE8"/>
    <mergeCell ref="PF8:PG8"/>
    <mergeCell ref="ON8:OO8"/>
    <mergeCell ref="OP8:OQ8"/>
    <mergeCell ref="OR8:OS8"/>
    <mergeCell ref="OT8:OU8"/>
    <mergeCell ref="OV8:OW8"/>
    <mergeCell ref="OD8:OE8"/>
    <mergeCell ref="OF8:OG8"/>
    <mergeCell ref="OH8:OI8"/>
    <mergeCell ref="OJ8:OK8"/>
    <mergeCell ref="OL8:OM8"/>
    <mergeCell ref="NT8:NU8"/>
    <mergeCell ref="NV8:NW8"/>
    <mergeCell ref="NX8:NY8"/>
    <mergeCell ref="NZ8:OA8"/>
    <mergeCell ref="OB8:OC8"/>
    <mergeCell ref="NJ8:NK8"/>
    <mergeCell ref="NL8:NM8"/>
    <mergeCell ref="NN8:NO8"/>
    <mergeCell ref="NP8:NQ8"/>
    <mergeCell ref="NR8:NS8"/>
    <mergeCell ref="MZ8:NA8"/>
    <mergeCell ref="NB8:NC8"/>
    <mergeCell ref="ND8:NE8"/>
    <mergeCell ref="NF8:NG8"/>
    <mergeCell ref="NH8:NI8"/>
    <mergeCell ref="MP8:MQ8"/>
    <mergeCell ref="MR8:MS8"/>
    <mergeCell ref="MT8:MU8"/>
    <mergeCell ref="MV8:MW8"/>
    <mergeCell ref="MX8:MY8"/>
    <mergeCell ref="MF8:MG8"/>
    <mergeCell ref="MH8:MI8"/>
    <mergeCell ref="MJ8:MK8"/>
    <mergeCell ref="ML8:MM8"/>
    <mergeCell ref="MN8:MO8"/>
    <mergeCell ref="LV8:LW8"/>
    <mergeCell ref="LX8:LY8"/>
    <mergeCell ref="LZ8:MA8"/>
    <mergeCell ref="MB8:MC8"/>
    <mergeCell ref="MD8:ME8"/>
    <mergeCell ref="LL8:LM8"/>
    <mergeCell ref="LN8:LO8"/>
    <mergeCell ref="LP8:LQ8"/>
    <mergeCell ref="LR8:LS8"/>
    <mergeCell ref="LT8:LU8"/>
    <mergeCell ref="LB8:LC8"/>
    <mergeCell ref="LD8:LE8"/>
    <mergeCell ref="LF8:LG8"/>
    <mergeCell ref="LH8:LI8"/>
    <mergeCell ref="LJ8:LK8"/>
    <mergeCell ref="KR8:KS8"/>
    <mergeCell ref="KT8:KU8"/>
    <mergeCell ref="KV8:KW8"/>
    <mergeCell ref="KX8:KY8"/>
    <mergeCell ref="KZ8:LA8"/>
    <mergeCell ref="KH8:KI8"/>
    <mergeCell ref="KJ8:KK8"/>
    <mergeCell ref="KL8:KM8"/>
    <mergeCell ref="KN8:KO8"/>
    <mergeCell ref="KP8:KQ8"/>
    <mergeCell ref="JX8:JY8"/>
    <mergeCell ref="JZ8:KA8"/>
    <mergeCell ref="KB8:KC8"/>
    <mergeCell ref="KD8:KE8"/>
    <mergeCell ref="KF8:KG8"/>
    <mergeCell ref="JN8:JO8"/>
    <mergeCell ref="JP8:JQ8"/>
    <mergeCell ref="JR8:JS8"/>
    <mergeCell ref="JT8:JU8"/>
    <mergeCell ref="JV8:JW8"/>
    <mergeCell ref="JD8:JE8"/>
    <mergeCell ref="JF8:JG8"/>
    <mergeCell ref="JH8:JI8"/>
    <mergeCell ref="JJ8:JK8"/>
    <mergeCell ref="JL8:JM8"/>
    <mergeCell ref="IT8:IU8"/>
    <mergeCell ref="IV8:IW8"/>
    <mergeCell ref="IX8:IY8"/>
    <mergeCell ref="IZ8:JA8"/>
    <mergeCell ref="JB8:JC8"/>
    <mergeCell ref="IJ8:IK8"/>
    <mergeCell ref="IL8:IM8"/>
    <mergeCell ref="IN8:IO8"/>
    <mergeCell ref="IP8:IQ8"/>
    <mergeCell ref="IR8:IS8"/>
    <mergeCell ref="HZ8:IA8"/>
    <mergeCell ref="IB8:IC8"/>
    <mergeCell ref="ID8:IE8"/>
    <mergeCell ref="IF8:IG8"/>
    <mergeCell ref="IH8:II8"/>
    <mergeCell ref="HP8:HQ8"/>
    <mergeCell ref="HR8:HS8"/>
    <mergeCell ref="HT8:HU8"/>
    <mergeCell ref="HV8:HW8"/>
    <mergeCell ref="HX8:HY8"/>
    <mergeCell ref="HF8:HG8"/>
    <mergeCell ref="HH8:HI8"/>
    <mergeCell ref="HJ8:HK8"/>
    <mergeCell ref="HL8:HM8"/>
    <mergeCell ref="HN8:HO8"/>
    <mergeCell ref="GV8:GW8"/>
    <mergeCell ref="GX8:GY8"/>
    <mergeCell ref="GZ8:HA8"/>
    <mergeCell ref="HB8:HC8"/>
    <mergeCell ref="HD8:HE8"/>
    <mergeCell ref="GL8:GM8"/>
    <mergeCell ref="GN8:GO8"/>
    <mergeCell ref="GP8:GQ8"/>
    <mergeCell ref="GR8:GS8"/>
    <mergeCell ref="GT8:GU8"/>
    <mergeCell ref="GB8:GC8"/>
    <mergeCell ref="GD8:GE8"/>
    <mergeCell ref="GF8:GG8"/>
    <mergeCell ref="GH8:GI8"/>
    <mergeCell ref="GJ8:GK8"/>
    <mergeCell ref="FR8:FS8"/>
    <mergeCell ref="FT8:FU8"/>
    <mergeCell ref="FV8:FW8"/>
    <mergeCell ref="FX8:FY8"/>
    <mergeCell ref="FZ8:GA8"/>
    <mergeCell ref="FH8:FI8"/>
    <mergeCell ref="FJ8:FK8"/>
    <mergeCell ref="FL8:FM8"/>
    <mergeCell ref="FN8:FO8"/>
    <mergeCell ref="FP8:FQ8"/>
    <mergeCell ref="EX8:EY8"/>
    <mergeCell ref="EZ8:FA8"/>
    <mergeCell ref="FB8:FC8"/>
    <mergeCell ref="FD8:FE8"/>
    <mergeCell ref="FF8:FG8"/>
    <mergeCell ref="EN8:EO8"/>
    <mergeCell ref="EP8:EQ8"/>
    <mergeCell ref="ER8:ES8"/>
    <mergeCell ref="ET8:EU8"/>
    <mergeCell ref="EV8:EW8"/>
    <mergeCell ref="ED8:EE8"/>
    <mergeCell ref="EF8:EG8"/>
    <mergeCell ref="EH8:EI8"/>
    <mergeCell ref="EJ8:EK8"/>
    <mergeCell ref="EL8:EM8"/>
    <mergeCell ref="DT8:DU8"/>
    <mergeCell ref="DV8:DW8"/>
    <mergeCell ref="DX8:DY8"/>
    <mergeCell ref="DZ8:EA8"/>
    <mergeCell ref="EB8:EC8"/>
    <mergeCell ref="DJ8:DK8"/>
    <mergeCell ref="DL8:DM8"/>
    <mergeCell ref="DN8:DO8"/>
    <mergeCell ref="DP8:DQ8"/>
    <mergeCell ref="DR8:DS8"/>
    <mergeCell ref="CZ8:DA8"/>
    <mergeCell ref="DB8:DC8"/>
    <mergeCell ref="DD8:DE8"/>
    <mergeCell ref="DF8:DG8"/>
    <mergeCell ref="DH8:DI8"/>
    <mergeCell ref="CP8:CQ8"/>
    <mergeCell ref="CR8:CS8"/>
    <mergeCell ref="CT8:CU8"/>
    <mergeCell ref="CV8:CW8"/>
    <mergeCell ref="CX8:CY8"/>
    <mergeCell ref="CF8:CG8"/>
    <mergeCell ref="CH8:CI8"/>
    <mergeCell ref="CJ8:CK8"/>
    <mergeCell ref="CL8:CM8"/>
    <mergeCell ref="CN8:CO8"/>
    <mergeCell ref="BV8:BW8"/>
    <mergeCell ref="BX8:BY8"/>
    <mergeCell ref="BZ8:CA8"/>
    <mergeCell ref="CB8:CC8"/>
    <mergeCell ref="CD8:CE8"/>
    <mergeCell ref="BL8:BM8"/>
    <mergeCell ref="BN8:BO8"/>
    <mergeCell ref="BP8:BQ8"/>
    <mergeCell ref="BR8:BS8"/>
    <mergeCell ref="BT8:BU8"/>
    <mergeCell ref="BB8:BC8"/>
    <mergeCell ref="BD8:BE8"/>
    <mergeCell ref="BF8:BG8"/>
    <mergeCell ref="BH8:BI8"/>
    <mergeCell ref="BJ8:BK8"/>
    <mergeCell ref="AR8:AS8"/>
    <mergeCell ref="AT8:AU8"/>
    <mergeCell ref="AV8:AW8"/>
    <mergeCell ref="AX8:AY8"/>
    <mergeCell ref="AZ8:BA8"/>
    <mergeCell ref="SJ12:SK12"/>
    <mergeCell ref="SL12:SM12"/>
    <mergeCell ref="SN12:SO12"/>
    <mergeCell ref="SP12:SQ12"/>
    <mergeCell ref="RF12:RG12"/>
    <mergeCell ref="RH12:RI12"/>
    <mergeCell ref="RJ12:RK12"/>
    <mergeCell ref="RL12:RM12"/>
    <mergeCell ref="RN12:RO12"/>
    <mergeCell ref="QV12:QW12"/>
    <mergeCell ref="QX12:QY12"/>
    <mergeCell ref="QZ12:RA12"/>
    <mergeCell ref="RB12:RC12"/>
    <mergeCell ref="RD12:RE12"/>
    <mergeCell ref="QL12:QM12"/>
    <mergeCell ref="QN12:QO12"/>
    <mergeCell ref="QP12:QQ12"/>
    <mergeCell ref="QR12:QS12"/>
    <mergeCell ref="QT12:QU12"/>
    <mergeCell ref="SR12:SS12"/>
    <mergeCell ref="RZ12:SA12"/>
    <mergeCell ref="SB12:SC12"/>
    <mergeCell ref="SD12:SE12"/>
    <mergeCell ref="SF12:SG12"/>
    <mergeCell ref="SH12:SI12"/>
    <mergeCell ref="RP12:RQ12"/>
    <mergeCell ref="RR12:RS12"/>
    <mergeCell ref="RT12:RU12"/>
    <mergeCell ref="RV12:RW12"/>
    <mergeCell ref="RX12:RY12"/>
    <mergeCell ref="QB12:QC12"/>
    <mergeCell ref="QD12:QE12"/>
    <mergeCell ref="QF12:QG12"/>
    <mergeCell ref="QH12:QI12"/>
    <mergeCell ref="QJ12:QK12"/>
    <mergeCell ref="PR12:PS12"/>
    <mergeCell ref="PT12:PU12"/>
    <mergeCell ref="PV12:PW12"/>
    <mergeCell ref="PX12:PY12"/>
    <mergeCell ref="PZ12:QA12"/>
    <mergeCell ref="PH12:PI12"/>
    <mergeCell ref="PJ12:PK12"/>
    <mergeCell ref="PL12:PM12"/>
    <mergeCell ref="PN12:PO12"/>
    <mergeCell ref="PP12:PQ12"/>
    <mergeCell ref="OX12:OY12"/>
    <mergeCell ref="OZ12:PA12"/>
    <mergeCell ref="PB12:PC12"/>
    <mergeCell ref="PD12:PE12"/>
    <mergeCell ref="PF12:PG12"/>
    <mergeCell ref="ON12:OO12"/>
    <mergeCell ref="OP12:OQ12"/>
    <mergeCell ref="OR12:OS12"/>
    <mergeCell ref="OT12:OU12"/>
    <mergeCell ref="OV12:OW12"/>
    <mergeCell ref="OD12:OE12"/>
    <mergeCell ref="OF12:OG12"/>
    <mergeCell ref="OH12:OI12"/>
    <mergeCell ref="OJ12:OK12"/>
    <mergeCell ref="OL12:OM12"/>
    <mergeCell ref="NT12:NU12"/>
    <mergeCell ref="NV12:NW12"/>
    <mergeCell ref="NX12:NY12"/>
    <mergeCell ref="NZ12:OA12"/>
    <mergeCell ref="OB12:OC12"/>
    <mergeCell ref="NJ12:NK12"/>
    <mergeCell ref="NL12:NM12"/>
    <mergeCell ref="NN12:NO12"/>
    <mergeCell ref="NP12:NQ12"/>
    <mergeCell ref="NR12:NS12"/>
    <mergeCell ref="MZ12:NA12"/>
    <mergeCell ref="NB12:NC12"/>
    <mergeCell ref="ND12:NE12"/>
    <mergeCell ref="NF12:NG12"/>
    <mergeCell ref="NH12:NI12"/>
    <mergeCell ref="MP12:MQ12"/>
    <mergeCell ref="MR12:MS12"/>
    <mergeCell ref="MT12:MU12"/>
    <mergeCell ref="MV12:MW12"/>
    <mergeCell ref="MX12:MY12"/>
    <mergeCell ref="MF12:MG12"/>
    <mergeCell ref="MH12:MI12"/>
    <mergeCell ref="MJ12:MK12"/>
    <mergeCell ref="ML12:MM12"/>
    <mergeCell ref="MN12:MO12"/>
    <mergeCell ref="LV12:LW12"/>
    <mergeCell ref="LX12:LY12"/>
    <mergeCell ref="LZ12:MA12"/>
    <mergeCell ref="MB12:MC12"/>
    <mergeCell ref="MD12:ME12"/>
    <mergeCell ref="LL12:LM12"/>
    <mergeCell ref="LN12:LO12"/>
    <mergeCell ref="LP12:LQ12"/>
    <mergeCell ref="LR12:LS12"/>
    <mergeCell ref="LT12:LU12"/>
    <mergeCell ref="LB12:LC12"/>
    <mergeCell ref="LD12:LE12"/>
    <mergeCell ref="LF12:LG12"/>
    <mergeCell ref="LH12:LI12"/>
    <mergeCell ref="LJ12:LK12"/>
    <mergeCell ref="KR12:KS12"/>
    <mergeCell ref="KT12:KU12"/>
    <mergeCell ref="KV12:KW12"/>
    <mergeCell ref="KX12:KY12"/>
    <mergeCell ref="KZ12:LA12"/>
    <mergeCell ref="KH12:KI12"/>
    <mergeCell ref="KJ12:KK12"/>
    <mergeCell ref="KL12:KM12"/>
    <mergeCell ref="KN12:KO12"/>
    <mergeCell ref="KP12:KQ12"/>
    <mergeCell ref="JX12:JY12"/>
    <mergeCell ref="JZ12:KA12"/>
    <mergeCell ref="KB12:KC12"/>
    <mergeCell ref="KD12:KE12"/>
    <mergeCell ref="KF12:KG12"/>
    <mergeCell ref="JN12:JO12"/>
    <mergeCell ref="JP12:JQ12"/>
    <mergeCell ref="JR12:JS12"/>
    <mergeCell ref="JT12:JU12"/>
    <mergeCell ref="JV12:JW12"/>
    <mergeCell ref="JD12:JE12"/>
    <mergeCell ref="JF12:JG12"/>
    <mergeCell ref="JH12:JI12"/>
    <mergeCell ref="JJ12:JK12"/>
    <mergeCell ref="JL12:JM12"/>
    <mergeCell ref="IT12:IU12"/>
    <mergeCell ref="IV12:IW12"/>
    <mergeCell ref="IX12:IY12"/>
    <mergeCell ref="IZ12:JA12"/>
    <mergeCell ref="JB12:JC12"/>
    <mergeCell ref="IJ12:IK12"/>
    <mergeCell ref="IL12:IM12"/>
    <mergeCell ref="IN12:IO12"/>
    <mergeCell ref="IP12:IQ12"/>
    <mergeCell ref="IR12:IS12"/>
    <mergeCell ref="HZ12:IA12"/>
    <mergeCell ref="IB12:IC12"/>
    <mergeCell ref="ID12:IE12"/>
    <mergeCell ref="IF12:IG12"/>
    <mergeCell ref="IH12:II12"/>
    <mergeCell ref="HP12:HQ12"/>
    <mergeCell ref="HR12:HS12"/>
    <mergeCell ref="HT12:HU12"/>
    <mergeCell ref="HV12:HW12"/>
    <mergeCell ref="HX12:HY12"/>
    <mergeCell ref="HF12:HG12"/>
    <mergeCell ref="HH12:HI12"/>
    <mergeCell ref="HJ12:HK12"/>
    <mergeCell ref="HL12:HM12"/>
    <mergeCell ref="HN12:HO12"/>
    <mergeCell ref="GV12:GW12"/>
    <mergeCell ref="GX12:GY12"/>
    <mergeCell ref="GZ12:HA12"/>
    <mergeCell ref="HB12:HC12"/>
    <mergeCell ref="HD12:HE12"/>
    <mergeCell ref="GL12:GM12"/>
    <mergeCell ref="GN12:GO12"/>
    <mergeCell ref="GP12:GQ12"/>
    <mergeCell ref="GR12:GS12"/>
    <mergeCell ref="GT12:GU12"/>
    <mergeCell ref="GB12:GC12"/>
    <mergeCell ref="GD12:GE12"/>
    <mergeCell ref="GF12:GG12"/>
    <mergeCell ref="GH12:GI12"/>
    <mergeCell ref="GJ12:GK12"/>
    <mergeCell ref="FR12:FS12"/>
    <mergeCell ref="FT12:FU12"/>
    <mergeCell ref="FV12:FW12"/>
    <mergeCell ref="FX12:FY12"/>
    <mergeCell ref="FZ12:GA12"/>
    <mergeCell ref="FH12:FI12"/>
    <mergeCell ref="FJ12:FK12"/>
    <mergeCell ref="FL12:FM12"/>
    <mergeCell ref="FN12:FO12"/>
    <mergeCell ref="FP12:FQ12"/>
    <mergeCell ref="EX12:EY12"/>
    <mergeCell ref="EZ12:FA12"/>
    <mergeCell ref="FB12:FC12"/>
    <mergeCell ref="FD12:FE12"/>
    <mergeCell ref="FF12:FG12"/>
    <mergeCell ref="EN12:EO12"/>
    <mergeCell ref="EP12:EQ12"/>
    <mergeCell ref="ER12:ES12"/>
    <mergeCell ref="ET12:EU12"/>
    <mergeCell ref="EV12:EW12"/>
    <mergeCell ref="ED12:EE12"/>
    <mergeCell ref="EF12:EG12"/>
    <mergeCell ref="EH12:EI12"/>
    <mergeCell ref="EJ12:EK12"/>
    <mergeCell ref="EL12:EM12"/>
    <mergeCell ref="DT12:DU12"/>
    <mergeCell ref="DV12:DW12"/>
    <mergeCell ref="DX12:DY12"/>
    <mergeCell ref="DZ12:EA12"/>
    <mergeCell ref="EB12:EC12"/>
    <mergeCell ref="DJ12:DK12"/>
    <mergeCell ref="DL12:DM12"/>
    <mergeCell ref="DN12:DO12"/>
    <mergeCell ref="DP12:DQ12"/>
    <mergeCell ref="DR12:DS12"/>
    <mergeCell ref="CZ12:DA12"/>
    <mergeCell ref="DB12:DC12"/>
    <mergeCell ref="DD12:DE12"/>
    <mergeCell ref="DF12:DG12"/>
    <mergeCell ref="DH12:DI12"/>
    <mergeCell ref="CP12:CQ12"/>
    <mergeCell ref="CR12:CS12"/>
    <mergeCell ref="CT12:CU12"/>
    <mergeCell ref="CV12:CW12"/>
    <mergeCell ref="CX12:CY12"/>
    <mergeCell ref="CF12:CG12"/>
    <mergeCell ref="CH12:CI12"/>
    <mergeCell ref="CJ12:CK12"/>
    <mergeCell ref="CL12:CM12"/>
    <mergeCell ref="CN12:CO12"/>
    <mergeCell ref="BV12:BW12"/>
    <mergeCell ref="BX12:BY12"/>
    <mergeCell ref="BZ12:CA12"/>
    <mergeCell ref="CB12:CC12"/>
    <mergeCell ref="CD12:CE12"/>
    <mergeCell ref="BL12:BM12"/>
    <mergeCell ref="BN12:BO12"/>
    <mergeCell ref="BP12:BQ12"/>
    <mergeCell ref="BR12:BS12"/>
    <mergeCell ref="BT12:BU12"/>
    <mergeCell ref="BB12:BC12"/>
    <mergeCell ref="BD12:BE12"/>
    <mergeCell ref="BF12:BG12"/>
    <mergeCell ref="BH12:BI12"/>
    <mergeCell ref="BJ12:BK12"/>
    <mergeCell ref="AR12:AS12"/>
    <mergeCell ref="AT12:AU12"/>
    <mergeCell ref="AV12:AW12"/>
    <mergeCell ref="AX12:AY12"/>
    <mergeCell ref="AZ12:BA12"/>
    <mergeCell ref="QV6:RE6"/>
    <mergeCell ref="RF6:RO6"/>
    <mergeCell ref="RP6:RY6"/>
    <mergeCell ref="RZ6:SI6"/>
    <mergeCell ref="LB6:LK6"/>
    <mergeCell ref="LL6:LU6"/>
    <mergeCell ref="LV6:ME6"/>
    <mergeCell ref="MF6:MO6"/>
    <mergeCell ref="MP6:MY6"/>
    <mergeCell ref="JD6:JM6"/>
    <mergeCell ref="JN6:JW6"/>
    <mergeCell ref="JX6:KG6"/>
    <mergeCell ref="KH6:KQ6"/>
    <mergeCell ref="KR6:LA6"/>
    <mergeCell ref="HF6:HO6"/>
    <mergeCell ref="HP6:HY6"/>
    <mergeCell ref="HZ6:II6"/>
    <mergeCell ref="IJ6:IS6"/>
    <mergeCell ref="IT6:JC6"/>
    <mergeCell ref="SJ6:SS6"/>
    <mergeCell ref="OX6:PG6"/>
    <mergeCell ref="PH6:PQ6"/>
    <mergeCell ref="PR6:QA6"/>
    <mergeCell ref="QB6:QK6"/>
    <mergeCell ref="QL6:QU6"/>
    <mergeCell ref="MZ6:NI6"/>
    <mergeCell ref="NJ6:NS6"/>
    <mergeCell ref="NT6:OC6"/>
    <mergeCell ref="OD6:OM6"/>
    <mergeCell ref="ON6:OW6"/>
    <mergeCell ref="FH6:FQ6"/>
    <mergeCell ref="FR6:GA6"/>
    <mergeCell ref="GB6:GK6"/>
    <mergeCell ref="GL6:GU6"/>
    <mergeCell ref="GV6:HE6"/>
    <mergeCell ref="RP5:RY5"/>
    <mergeCell ref="RZ5:SI5"/>
    <mergeCell ref="SJ5:SS5"/>
    <mergeCell ref="AH6:AQ6"/>
    <mergeCell ref="AR6:BA6"/>
    <mergeCell ref="BB6:BK6"/>
    <mergeCell ref="BL6:BU6"/>
    <mergeCell ref="BV6:CE6"/>
    <mergeCell ref="CF6:CO6"/>
    <mergeCell ref="CP6:CY6"/>
    <mergeCell ref="CZ6:DI6"/>
    <mergeCell ref="DJ6:DS6"/>
    <mergeCell ref="DT6:EC6"/>
    <mergeCell ref="ED6:EM6"/>
    <mergeCell ref="EN6:EW6"/>
    <mergeCell ref="EX6:FG6"/>
    <mergeCell ref="PR5:QA5"/>
    <mergeCell ref="QB5:QK5"/>
    <mergeCell ref="QL5:QU5"/>
    <mergeCell ref="QV5:RE5"/>
    <mergeCell ref="RF5:RO5"/>
    <mergeCell ref="NT5:OC5"/>
    <mergeCell ref="OD5:OM5"/>
    <mergeCell ref="ON5:OW5"/>
    <mergeCell ref="OX5:PG5"/>
    <mergeCell ref="PH5:PQ5"/>
    <mergeCell ref="LV5:ME5"/>
    <mergeCell ref="MF5:MO5"/>
    <mergeCell ref="MP5:MY5"/>
    <mergeCell ref="MZ5:NI5"/>
    <mergeCell ref="NJ5:NS5"/>
    <mergeCell ref="JX5:KG5"/>
    <mergeCell ref="KH5:KQ5"/>
    <mergeCell ref="KR5:LA5"/>
    <mergeCell ref="LB5:LK5"/>
    <mergeCell ref="LL5:LU5"/>
    <mergeCell ref="HZ5:II5"/>
    <mergeCell ref="IJ5:IS5"/>
    <mergeCell ref="IT5:JC5"/>
    <mergeCell ref="JD5:JM5"/>
    <mergeCell ref="JN5:JW5"/>
    <mergeCell ref="GB5:GK5"/>
    <mergeCell ref="GL5:GU5"/>
    <mergeCell ref="GV5:HE5"/>
    <mergeCell ref="HF5:HO5"/>
    <mergeCell ref="HP5:HY5"/>
    <mergeCell ref="ED5:EM5"/>
    <mergeCell ref="EN5:EW5"/>
    <mergeCell ref="EX5:FG5"/>
    <mergeCell ref="FH5:FQ5"/>
    <mergeCell ref="FR5:GA5"/>
    <mergeCell ref="CF5:CO5"/>
    <mergeCell ref="CP5:CY5"/>
    <mergeCell ref="CZ5:DI5"/>
    <mergeCell ref="DJ5:DS5"/>
    <mergeCell ref="DT5:EC5"/>
    <mergeCell ref="AH5:AQ5"/>
    <mergeCell ref="AR5:BA5"/>
    <mergeCell ref="BB5:BK5"/>
    <mergeCell ref="BL5:BU5"/>
    <mergeCell ref="BV5:CE5"/>
    <mergeCell ref="AJ12:AK12"/>
    <mergeCell ref="AL12:AM12"/>
    <mergeCell ref="AN12:AO12"/>
    <mergeCell ref="AP12:AQ12"/>
    <mergeCell ref="Y23:AG26"/>
    <mergeCell ref="Y37:AG42"/>
    <mergeCell ref="AH8:AI8"/>
    <mergeCell ref="AJ8:AK8"/>
    <mergeCell ref="AL8:AM8"/>
    <mergeCell ref="AN8:AO8"/>
    <mergeCell ref="AP8:AQ8"/>
    <mergeCell ref="AI23:AQ26"/>
    <mergeCell ref="X8:Y8"/>
    <mergeCell ref="Z8:AA8"/>
    <mergeCell ref="AB8:AC8"/>
    <mergeCell ref="AD8:AE8"/>
    <mergeCell ref="AF8:AG8"/>
    <mergeCell ref="AH12:AI12"/>
    <mergeCell ref="Y28:AG36"/>
    <mergeCell ref="AI28:AQ36"/>
    <mergeCell ref="X5:AG5"/>
    <mergeCell ref="X6:AG6"/>
    <mergeCell ref="X12:Y12"/>
    <mergeCell ref="Z12:AA12"/>
    <mergeCell ref="AB12:AC12"/>
    <mergeCell ref="AD12:AE12"/>
    <mergeCell ref="AF12:AG12"/>
    <mergeCell ref="A12:B13"/>
    <mergeCell ref="A8:B9"/>
    <mergeCell ref="M5:V5"/>
    <mergeCell ref="M6:V6"/>
    <mergeCell ref="M12:N12"/>
    <mergeCell ref="O12:P12"/>
    <mergeCell ref="Q12:R12"/>
    <mergeCell ref="S12:T12"/>
    <mergeCell ref="U12:V12"/>
    <mergeCell ref="M8:N8"/>
    <mergeCell ref="O8:P8"/>
    <mergeCell ref="Q8:R8"/>
    <mergeCell ref="S8:T8"/>
    <mergeCell ref="U8:V8"/>
    <mergeCell ref="A7:B7"/>
    <mergeCell ref="A11:B11"/>
    <mergeCell ref="A27:B27"/>
    <mergeCell ref="A22:B22"/>
    <mergeCell ref="C12:D12"/>
    <mergeCell ref="A1:B1"/>
    <mergeCell ref="A3:B3"/>
    <mergeCell ref="C5:L5"/>
    <mergeCell ref="C8:D8"/>
    <mergeCell ref="E8:F8"/>
    <mergeCell ref="G8:H8"/>
    <mergeCell ref="I8:J8"/>
    <mergeCell ref="K8:L8"/>
    <mergeCell ref="E12:F12"/>
    <mergeCell ref="G12:H12"/>
    <mergeCell ref="I12:J12"/>
    <mergeCell ref="K12:L12"/>
    <mergeCell ref="C6:L6"/>
  </mergeCells>
  <phoneticPr fontId="15" type="noConversion"/>
  <conditionalFormatting sqref="M38">
    <cfRule type="expression" dxfId="495" priority="1573">
      <formula>M37="No"</formula>
    </cfRule>
  </conditionalFormatting>
  <conditionalFormatting sqref="M24:M26">
    <cfRule type="expression" dxfId="494" priority="1578">
      <formula>M$23="No"</formula>
    </cfRule>
  </conditionalFormatting>
  <conditionalFormatting sqref="C24:C26">
    <cfRule type="expression" dxfId="493" priority="1577">
      <formula>C$23="No"</formula>
    </cfRule>
  </conditionalFormatting>
  <conditionalFormatting sqref="C38">
    <cfRule type="expression" dxfId="492" priority="1576">
      <formula>C37="No"</formula>
    </cfRule>
  </conditionalFormatting>
  <conditionalFormatting sqref="C40">
    <cfRule type="expression" dxfId="491" priority="1575">
      <formula>C39="No"</formula>
    </cfRule>
  </conditionalFormatting>
  <conditionalFormatting sqref="C42">
    <cfRule type="expression" dxfId="490" priority="1574">
      <formula>C41="No"</formula>
    </cfRule>
  </conditionalFormatting>
  <conditionalFormatting sqref="M40">
    <cfRule type="expression" dxfId="489" priority="1572">
      <formula>M39="No"</formula>
    </cfRule>
  </conditionalFormatting>
  <conditionalFormatting sqref="M42">
    <cfRule type="expression" dxfId="488" priority="1571">
      <formula>M41="No"</formula>
    </cfRule>
  </conditionalFormatting>
  <conditionalFormatting sqref="X5:AG5">
    <cfRule type="expression" dxfId="487" priority="1570">
      <formula>X$4="Y"</formula>
    </cfRule>
  </conditionalFormatting>
  <conditionalFormatting sqref="X6:AG6">
    <cfRule type="expression" dxfId="486" priority="1569">
      <formula>X$4="Y"</formula>
    </cfRule>
  </conditionalFormatting>
  <conditionalFormatting sqref="X12:Y12">
    <cfRule type="expression" dxfId="485" priority="1568">
      <formula>X$4="Y"</formula>
    </cfRule>
  </conditionalFormatting>
  <conditionalFormatting sqref="Z12:AG12 AT12:BA12 BD12:BK12 BN12:BU12 BX12:CE12 CH12:CO12 CR12:CY12 DB12:DI12 DL12:DS12 DV12:EC12 EF12:EM12 EP12:EW12 EZ12:FG12 FJ12:FQ12 FT12:GA12 GD12:GK12 GN12:GU12 GX12:HE12 HH12:HO12 HR12:HY12 IB12:II12 IL12:IS12 IV12:JC12 JF12:JM12 JP12:JW12 JZ12:KG12 KJ12:KQ12 KT12:LA12 LD12:LK12 LN12:LU12 LX12:ME12 MH12:MO12 MR12:MY12 NB12:NI12 NL12:NS12 NV12:OC12 OF12:OM12 OP12:OW12 OZ12:PG12 PJ12:PQ12 PT12:QA12 QD12:QK12 QN12:QU12 QX12:RE12 RH12:RO12 RR12:RY12 SB12:SI12 SL12:SS12">
    <cfRule type="expression" dxfId="484" priority="1565">
      <formula>Z4="Y"</formula>
    </cfRule>
  </conditionalFormatting>
  <conditionalFormatting sqref="X13">
    <cfRule type="expression" dxfId="483" priority="1562">
      <formula>X$4="Y"</formula>
    </cfRule>
  </conditionalFormatting>
  <conditionalFormatting sqref="Y13">
    <cfRule type="expression" dxfId="482" priority="1561">
      <formula>Y$4="Y"</formula>
    </cfRule>
  </conditionalFormatting>
  <conditionalFormatting sqref="Z13 AB13 AD13 AF13">
    <cfRule type="expression" dxfId="481" priority="1560">
      <formula>Z$4="Y"</formula>
    </cfRule>
  </conditionalFormatting>
  <conditionalFormatting sqref="AA13 AC13 AE13 AG13">
    <cfRule type="expression" dxfId="480" priority="1559">
      <formula>AA$4="Y"</formula>
    </cfRule>
  </conditionalFormatting>
  <conditionalFormatting sqref="X14">
    <cfRule type="expression" dxfId="479" priority="1558">
      <formula>X$4="Y"</formula>
    </cfRule>
  </conditionalFormatting>
  <conditionalFormatting sqref="Y14">
    <cfRule type="expression" dxfId="478" priority="1557">
      <formula>Y$4="Y"</formula>
    </cfRule>
  </conditionalFormatting>
  <conditionalFormatting sqref="X15:X20">
    <cfRule type="expression" dxfId="477" priority="1556">
      <formula>X$4="Y"</formula>
    </cfRule>
  </conditionalFormatting>
  <conditionalFormatting sqref="Y15:Y20">
    <cfRule type="expression" dxfId="476" priority="1555">
      <formula>Y$4="Y"</formula>
    </cfRule>
  </conditionalFormatting>
  <conditionalFormatting sqref="X21">
    <cfRule type="expression" dxfId="475" priority="1554">
      <formula>X$4="Y"</formula>
    </cfRule>
  </conditionalFormatting>
  <conditionalFormatting sqref="Y21">
    <cfRule type="expression" dxfId="474" priority="1553">
      <formula>Y$4="Y"</formula>
    </cfRule>
  </conditionalFormatting>
  <conditionalFormatting sqref="X8:Y8">
    <cfRule type="expression" dxfId="473" priority="1552">
      <formula>X$4="Y"</formula>
    </cfRule>
  </conditionalFormatting>
  <conditionalFormatting sqref="X9">
    <cfRule type="expression" dxfId="472" priority="1551">
      <formula>X$4="Y"</formula>
    </cfRule>
  </conditionalFormatting>
  <conditionalFormatting sqref="Y9">
    <cfRule type="expression" dxfId="471" priority="1550">
      <formula>Y$4="Y"</formula>
    </cfRule>
  </conditionalFormatting>
  <conditionalFormatting sqref="X10">
    <cfRule type="expression" dxfId="470" priority="1547">
      <formula>X$4="Y"</formula>
    </cfRule>
  </conditionalFormatting>
  <conditionalFormatting sqref="Y10">
    <cfRule type="expression" dxfId="469" priority="1546">
      <formula>Y$4="Y"</formula>
    </cfRule>
  </conditionalFormatting>
  <conditionalFormatting sqref="Z14 AB14 AD14 AF14">
    <cfRule type="expression" dxfId="468" priority="1545">
      <formula>Z$4="Y"</formula>
    </cfRule>
  </conditionalFormatting>
  <conditionalFormatting sqref="AA14 AC14 AE14 AG14">
    <cfRule type="expression" dxfId="467" priority="1544">
      <formula>AA$4="Y"</formula>
    </cfRule>
  </conditionalFormatting>
  <conditionalFormatting sqref="Z15:Z20 AB15:AB20 AD15:AD20 AF15:AF20">
    <cfRule type="expression" dxfId="466" priority="1543">
      <formula>Z$4="Y"</formula>
    </cfRule>
  </conditionalFormatting>
  <conditionalFormatting sqref="AA15:AA20 AC15:AC20 AE15:AE20 AG15:AG20">
    <cfRule type="expression" dxfId="465" priority="1542">
      <formula>AA$4="Y"</formula>
    </cfRule>
  </conditionalFormatting>
  <conditionalFormatting sqref="Z21 AB21 AD21 AF21">
    <cfRule type="expression" dxfId="464" priority="1541">
      <formula>Z$4="Y"</formula>
    </cfRule>
  </conditionalFormatting>
  <conditionalFormatting sqref="AA21 AC21 AE21 AG21">
    <cfRule type="expression" dxfId="463" priority="1540">
      <formula>AA$4="Y"</formula>
    </cfRule>
  </conditionalFormatting>
  <conditionalFormatting sqref="Z8:AG8">
    <cfRule type="expression" dxfId="462" priority="1539">
      <formula>Z$4="Y"</formula>
    </cfRule>
  </conditionalFormatting>
  <conditionalFormatting sqref="Z9 AB9 AD9 AF9">
    <cfRule type="expression" dxfId="461" priority="1538">
      <formula>Z$4="Y"</formula>
    </cfRule>
  </conditionalFormatting>
  <conditionalFormatting sqref="AA9 AC9 AE9 AG9">
    <cfRule type="expression" dxfId="460" priority="1537">
      <formula>AA$4="Y"</formula>
    </cfRule>
  </conditionalFormatting>
  <conditionalFormatting sqref="Z10 AB10 AD10 AF10">
    <cfRule type="expression" dxfId="459" priority="1536">
      <formula>Z$4="Y"</formula>
    </cfRule>
  </conditionalFormatting>
  <conditionalFormatting sqref="AA10 AC10 AE10 AG10">
    <cfRule type="expression" dxfId="458" priority="1535">
      <formula>AA$4="Y"</formula>
    </cfRule>
  </conditionalFormatting>
  <conditionalFormatting sqref="X22 AR22 BB22 BL22 BV22 CF22 CP22 CZ22 DJ22 DT22 ED22 EN22 EX22 FH22 FR22 GB22 GL22 GV22 HF22 HP22 HZ22 IJ22 IT22 JD22 JN22 JX22 KH22 KR22 LB22 LL22 LV22 MF22 MP22 MZ22 NJ22 NT22 OD22 ON22 OX22 PH22 PR22 QB22 QL22 QV22 RF22 RP22 RZ22 SJ22">
    <cfRule type="expression" dxfId="457" priority="1534">
      <formula>X4="Y"</formula>
    </cfRule>
  </conditionalFormatting>
  <conditionalFormatting sqref="Y22 AS22:AZ22 BC22:BJ22 BM22:BT22 BW22:CD22 CG22:CN22 CQ22:CX22 DA22:DH22 DK22:DR22 DU22:EB22 EE22:EL22 EO22:EV22 EY22:FF22 FI22:FP22 FS22:FZ22 GC22:GJ22 GM22:GT22 GW22:HD22 HG22:HN22 HQ22:HX22 IA22:IH22 IK22:IR22 IU22:JB22 JE22:JL22 JO22:JV22 JY22:KF22 KI22:KP22 KS22:KZ22 LC22:LJ22 LM22:LT22 LW22:MD22 MG22:MN22 MQ22:MX22 NA22:NH22 NK22:NR22 NU22:OB22 OE22:OL22 OO22:OV22 OY22:PF22 PI22:PP22 PS22:PZ22 QC22:QJ22 QM22:QT22 QW22:RD22 RG22:RN22 RQ22:RX22 SA22:SH22 SK22:SR22">
    <cfRule type="expression" dxfId="456" priority="1533">
      <formula>Y4="Y"</formula>
    </cfRule>
  </conditionalFormatting>
  <conditionalFormatting sqref="Z22:AF22">
    <cfRule type="expression" dxfId="455" priority="1532">
      <formula>Z4="Y"</formula>
    </cfRule>
  </conditionalFormatting>
  <conditionalFormatting sqref="AG22 BA22 BK22 BU22 CE22 CO22 CY22 DI22 DS22 EC22 EM22 EW22 FG22 FQ22 GA22 GK22 GU22 HE22 HO22 HY22 II22 IS22 JC22 JM22 JW22 KG22 KQ22 LA22 LK22 LU22 ME22 MO22 MY22 NI22 NS22 OC22 OM22 OW22 PG22 PQ22 QA22 QK22 QU22 RE22 RO22 RY22 SI22 SS22">
    <cfRule type="expression" dxfId="454" priority="1531">
      <formula>AG4="Y"</formula>
    </cfRule>
  </conditionalFormatting>
  <conditionalFormatting sqref="X23 AR23 BB23 BL23 BV23 CF23 CP23 CZ23 DJ23 DT23 ED23 EN23 EX23 FH23 FR23 GB23 GL23 GV23 HF23 HP23 HZ23 IJ23 IT23 JD23 JN23 JX23 KH23 KR23 LB23 LL23 LV23 MF23 MP23 MZ23 NJ23 NT23 OD23 ON23 OX23 PH23 PR23 QB23 QL23 QV23 RF23 RP23 RZ23 SJ23">
    <cfRule type="expression" dxfId="453" priority="1529">
      <formula>X4="Y"</formula>
    </cfRule>
  </conditionalFormatting>
  <conditionalFormatting sqref="X27 AR27 BB27 BL27 BV27 CF27 CP27 CZ27 DJ27 DT27 ED27 EN27 EX27 FH27 FR27 GB27 GL27 GV27 HF27 HP27 HZ27 IJ27 IT27 JD27 JN27 JX27 KH27 KR27 LB27 LL27 LV27 MF27 MP27 MZ27 NJ27 NT27 OD27 ON27 OX27 PH27 PR27 QB27 QL27 QV27 RF27 RP27 RZ27 SJ27">
    <cfRule type="expression" dxfId="452" priority="1522">
      <formula>X4="Y"</formula>
    </cfRule>
  </conditionalFormatting>
  <conditionalFormatting sqref="X28">
    <cfRule type="expression" dxfId="451" priority="1521">
      <formula>X$4="Y"</formula>
    </cfRule>
  </conditionalFormatting>
  <conditionalFormatting sqref="X30:X35">
    <cfRule type="expression" dxfId="450" priority="1520">
      <formula>X$4="Y"</formula>
    </cfRule>
  </conditionalFormatting>
  <conditionalFormatting sqref="X38:X41">
    <cfRule type="expression" dxfId="449" priority="1519">
      <formula>X$4="Y"</formula>
    </cfRule>
  </conditionalFormatting>
  <conditionalFormatting sqref="X29 AR29 BB29 BL29 BV29 CF29 CP29 CZ29 DJ29 DT29 ED29 EN29 EX29 FH29 FR29 GB29 GL29 GV29 HF29 HP29 HZ29 IJ29 IT29 JD29 JN29 JX29 KH29 KR29 LB29 LL29 LV29 MF29 MP29 MZ29 NJ29 NT29 OD29 ON29 OX29 PH29 PR29 QB29 QL29 QV29 RF29 RP29 RZ29 SJ29">
    <cfRule type="expression" dxfId="448" priority="1518">
      <formula>X4="Y"</formula>
    </cfRule>
  </conditionalFormatting>
  <conditionalFormatting sqref="AR36 BB36 BL36 BV36 CF36 CP36 CZ36 DJ36 DT36 ED36 EN36 EX36 FH36 FR36 GB36 GL36 GV36 HF36 HP36 HZ36 IJ36 IT36 JD36 JN36 JX36 KH36 KR36 LB36 LL36 LV36 MF36 MP36 MZ36 NJ36 NT36 OD36 ON36 OX36 PH36 PR36 QB36 QL36 QV36 RF36 RP36 RZ36 SJ36">
    <cfRule type="expression" dxfId="447" priority="1517">
      <formula>AR4="Y"</formula>
    </cfRule>
  </conditionalFormatting>
  <conditionalFormatting sqref="AR37 BB37 BL37 BV37 CF37 CP37 CZ37 DJ37 DT37 ED37 EN37 EX37 FH37 FR37 GB37 GL37 GV37 HF37 HP37 HZ37 IJ37 IT37 JD37 JN37 JX37 KH37 KR37 LB37 LL37 LV37 MF37 MP37 MZ37 NJ37 NT37 OD37 ON37 OX37 PH37 PR37 QB37 QL37 QV37 RF37 RP37 RZ37 SJ37">
    <cfRule type="expression" dxfId="446" priority="1516">
      <formula>AR4="Y"</formula>
    </cfRule>
  </conditionalFormatting>
  <conditionalFormatting sqref="AR38 BB38 BL38 BV38 CF38 CP38 CZ38 DJ38 DT38 ED38 EN38 EX38 FH38 FR38 GB38 GL38 GV38 HF38 HP38 HZ38 IJ38 IT38 JD38 JN38 JX38 KH38 KR38 LB38 LL38 LV38 MF38 MP38 MZ38 NJ38 NT38 OD38 ON38 OX38 PH38 PR38 QB38 QL38 QV38 RF38 RP38 RZ38 SJ38">
    <cfRule type="expression" dxfId="445" priority="260">
      <formula>AR$37="No"</formula>
    </cfRule>
  </conditionalFormatting>
  <conditionalFormatting sqref="X40 AR40 BB40 BL40 BV40 CF40 CP40 CZ40 DJ40 DT40 ED40 EN40 EX40 FH40 FR40 GB40 GL40 GV40 HF40 HP40 HZ40 IJ40 IT40 JD40 JN40 JX40 KH40 KR40 LB40 LL40 LV40 MF40 MP40 MZ40 NJ40 NT40 OD40 ON40 OX40 PH40 PR40 QB40 QL40 QV40 RF40 RP40 RZ40 SJ40">
    <cfRule type="expression" dxfId="444" priority="259">
      <formula>X$39="No"</formula>
    </cfRule>
  </conditionalFormatting>
  <conditionalFormatting sqref="AH5:SS5">
    <cfRule type="expression" dxfId="443" priority="202">
      <formula>AH$4="Y"</formula>
    </cfRule>
  </conditionalFormatting>
  <conditionalFormatting sqref="AH6:SS6">
    <cfRule type="expression" dxfId="442" priority="201">
      <formula>AH$4="Y"</formula>
    </cfRule>
  </conditionalFormatting>
  <conditionalFormatting sqref="AH12:AI12 AR12:AS12 BB12:BC12 BL12:BM12 BV12:BW12 CF12:CG12 CP12:CQ12 CZ12:DA12 DJ12:DK12 DT12:DU12 ED12:EE12 EN12:EO12 EX12:EY12 FH12:FI12 FR12:FS12 GB12:GC12 GL12:GM12 GV12:GW12 HF12:HG12 HP12:HQ12 HZ12:IA12 IJ12:IK12 IT12:IU12 JD12:JE12 JN12:JO12 JX12:JY12 KH12:KI12 KR12:KS12 LB12:LC12 LL12:LM12 LV12:LW12 MF12:MG12 MP12:MQ12 MZ12:NA12 NJ12:NK12 NT12:NU12 OD12:OE12 ON12:OO12 OX12:OY12 PH12:PI12 PR12:PS12 QB12:QC12 QL12:QM12 QV12:QW12 RF12:RG12 RP12:RQ12 RZ12:SA12 SJ12:SK12">
    <cfRule type="expression" dxfId="441" priority="200">
      <formula>AH$4="Y"</formula>
    </cfRule>
  </conditionalFormatting>
  <conditionalFormatting sqref="AJ12:AQ12">
    <cfRule type="expression" dxfId="440" priority="199">
      <formula>AJ4="Y"</formula>
    </cfRule>
  </conditionalFormatting>
  <conditionalFormatting sqref="AH13 AR13 BB13 BL13 BV13 CF13 CP13 CZ13 DJ13 DT13 ED13 EN13 EX13 FH13 FR13 GB13 GL13 GV13 HF13 HP13 HZ13 IJ13 IT13 JD13 JN13 JX13 KH13 KR13 LB13 LL13 LV13 MF13 MP13 MZ13 NJ13 NT13 OD13 ON13 OX13 PH13 PR13 QB13 QL13 QV13 RF13 RP13 RZ13 SJ13">
    <cfRule type="expression" dxfId="439" priority="198">
      <formula>AH$4="Y"</formula>
    </cfRule>
  </conditionalFormatting>
  <conditionalFormatting sqref="AI13 AS13 BC13 BM13 BW13 CG13 CQ13 DA13 DK13 DU13 EE13 EO13 EY13 FI13 FS13 GC13 GM13 GW13 HG13 HQ13 IA13 IK13 IU13 JE13 JO13 JY13 KI13 KS13 LC13 LM13 LW13 MG13 MQ13 NA13 NK13 NU13 OE13 OO13 OY13 PI13 PS13 QC13 QM13 QW13 RG13 RQ13 SA13 SK13">
    <cfRule type="expression" dxfId="438" priority="197">
      <formula>AI$4="Y"</formula>
    </cfRule>
  </conditionalFormatting>
  <conditionalFormatting sqref="AJ13 AT13 BD13 BN13 BX13 CH13 CR13 DB13 DL13 DV13 EF13 EP13 EZ13 FJ13 FT13 GD13 GN13 GX13 HH13 HR13 IB13 IL13 IV13 JF13 JP13 JZ13 KJ13 KT13 LD13 LN13 LX13 MH13 MR13 NB13 NL13 NV13 OF13 OP13 OZ13 PJ13 PT13 QD13 QN13 QX13 RH13 RR13 SB13 SL13 AL13 AV13 BF13 BP13 BZ13 CJ13 CT13 DD13 DN13 DX13 EH13 ER13 FB13 FL13 FV13 GF13 GP13 GZ13 HJ13 HT13 ID13 IN13 IX13 JH13 JR13 KB13 KL13 KV13 LF13 LP13 LZ13 MJ13 MT13 ND13 NN13 NX13 OH13 OR13 PB13 PL13 PV13 QF13 QP13 QZ13 RJ13 RT13 SD13 SN13 AN13 AX13 BH13 BR13 CB13 CL13 CV13 DF13 DP13 DZ13 EJ13 ET13 FD13 FN13 FX13 GH13 GR13 HB13 HL13 HV13 IF13 IP13 IZ13 JJ13 JT13 KD13 KN13 KX13 LH13 LR13 MB13 ML13 MV13 NF13 NP13 NZ13 OJ13 OT13 PD13 PN13 PX13 QH13 QR13 RB13 RL13 RV13 SF13 SP13 AP13 AZ13 BJ13 BT13 CD13 CN13 CX13 DH13 DR13 EB13 EL13 EV13 FF13 FP13 FZ13 GJ13 GT13 HD13 HN13 HX13 IH13 IR13 JB13 JL13 JV13 KF13 KP13 KZ13 LJ13 LT13 MD13 MN13 MX13 NH13 NR13 OB13 OL13 OV13 PF13 PP13 PZ13 QJ13 QT13 RD13 RN13 RX13 SH13 SR13">
    <cfRule type="expression" dxfId="437" priority="196">
      <formula>AJ$4="Y"</formula>
    </cfRule>
  </conditionalFormatting>
  <conditionalFormatting sqref="AK13 AU13 BE13 BO13 BY13 CI13 CS13 DC13 DM13 DW13 EG13 EQ13 FA13 FK13 FU13 GE13 GO13 GY13 HI13 HS13 IC13 IM13 IW13 JG13 JQ13 KA13 KK13 KU13 LE13 LO13 LY13 MI13 MS13 NC13 NM13 NW13 OG13 OQ13 PA13 PK13 PU13 QE13 QO13 QY13 RI13 RS13 SC13 SM13 AM13 AW13 BG13 BQ13 CA13 CK13 CU13 DE13 DO13 DY13 EI13 ES13 FC13 FM13 FW13 GG13 GQ13 HA13 HK13 HU13 IE13 IO13 IY13 JI13 JS13 KC13 KM13 KW13 LG13 LQ13 MA13 MK13 MU13 NE13 NO13 NY13 OI13 OS13 PC13 PM13 PW13 QG13 QQ13 RA13 RK13 RU13 SE13 SO13 AO13 AY13 BI13 BS13 CC13 CM13 CW13 DG13 DQ13 EA13 EK13 EU13 FE13 FO13 FY13 GI13 GS13 HC13 HM13 HW13 IG13 IQ13 JA13 JK13 JU13 KE13 KO13 KY13 LI13 LS13 MC13 MM13 MW13 NG13 NQ13 OA13 OK13 OU13 PE13 PO13 PY13 QI13 QS13 RC13 RM13 RW13 SG13 SQ13 AQ13 BA13 BK13 BU13 CE13 CO13 CY13 DI13 DS13 EC13 EM13 EW13 FG13 FQ13 GA13 GK13 GU13 HE13 HO13 HY13 II13 IS13 JC13 JM13 JW13 KG13 KQ13 LA13 LK13 LU13 ME13 MO13 MY13 NI13 NS13 OC13 OM13 OW13 PG13 PQ13 QA13 QK13 QU13 RE13 RO13 RY13 SI13 SS13">
    <cfRule type="expression" dxfId="436" priority="195">
      <formula>AK$4="Y"</formula>
    </cfRule>
  </conditionalFormatting>
  <conditionalFormatting sqref="AH14 AR14 BB14 BL14 BV14 CF14 CP14 CZ14 DJ14 DT14 ED14 EN14 EX14 FH14 FR14 GB14 GL14 GV14 HF14 HP14 HZ14 IJ14 IT14 JD14 JN14 JX14 KH14 KR14 LB14 LL14 LV14 MF14 MP14 MZ14 NJ14 NT14 OD14 ON14 OX14 PH14 PR14 QB14 QL14 QV14 RF14 RP14 RZ14 SJ14">
    <cfRule type="expression" dxfId="435" priority="194">
      <formula>AH$4="Y"</formula>
    </cfRule>
  </conditionalFormatting>
  <conditionalFormatting sqref="AI14 AS14 BC14 BM14 BW14 CG14 CQ14 DA14 DK14 DU14 EE14 EO14 EY14 FI14 FS14 GC14 GM14 GW14 HG14 HQ14 IA14 IK14 IU14 JE14 JO14 JY14 KI14 KS14 LC14 LM14 LW14 MG14 MQ14 NA14 NK14 NU14 OE14 OO14 OY14 PI14 PS14 QC14 QM14 QW14 RG14 RQ14 SA14 SK14">
    <cfRule type="expression" dxfId="434" priority="193">
      <formula>AI$4="Y"</formula>
    </cfRule>
  </conditionalFormatting>
  <conditionalFormatting sqref="AH15:AH20 AR15:AR20 BB15:BB20 BL15:BL20 BV15:BV20 CF15:CF20 CP15:CP20 CZ15:CZ20 DJ15:DJ20 DT15:DT20 ED15:ED20 EN15:EN20 EX15:EX20 FH15:FH20 FR15:FR20 GB15:GB20 GL15:GL20 GV15:GV20 HF15:HF20 HP15:HP20 HZ15:HZ20 IJ15:IJ20 IT15:IT20 JD15:JD20 JN15:JN20 JX15:JX20 KH15:KH20 KR15:KR20 LB15:LB20 LL15:LL20 LV15:LV20 MF15:MF20 MP15:MP20 MZ15:MZ20 NJ15:NJ20 NT15:NT20 OD15:OD20 ON15:ON20 OX15:OX20 PH15:PH20 PR15:PR20 QB15:QB20 QL15:QL20 QV15:QV20 RF15:RF20 RP15:RP20 RZ15:RZ20 SJ15:SJ20">
    <cfRule type="expression" dxfId="433" priority="192">
      <formula>AH$4="Y"</formula>
    </cfRule>
  </conditionalFormatting>
  <conditionalFormatting sqref="AI15:AI20 AS15:AS20 BC15:BC20 BM15:BM20 BW15:BW20 CG15:CG20 CQ15:CQ20 DA15:DA20 DK15:DK20 DU15:DU20 EE15:EE20 EO15:EO20 EY15:EY20 FI15:FI20 FS15:FS20 GC15:GC20 GM15:GM20 GW15:GW20 HG15:HG20 HQ15:HQ20 IA15:IA20 IK15:IK20 IU15:IU20 JE15:JE20 JO15:JO20 JY15:JY20 KI15:KI20 KS15:KS20 LC15:LC20 LM15:LM20 LW15:LW20 MG15:MG20 MQ15:MQ20 NA15:NA20 NK15:NK20 NU15:NU20 OE15:OE20 OO15:OO20 OY15:OY20 PI15:PI20 PS15:PS20 QC15:QC20 QM15:QM20 QW15:QW20 RG15:RG20 RQ15:RQ20 SA15:SA20 SK15:SK20">
    <cfRule type="expression" dxfId="432" priority="191">
      <formula>AI$4="Y"</formula>
    </cfRule>
  </conditionalFormatting>
  <conditionalFormatting sqref="AH21 AR21 BB21 BL21 BV21 CF21 CP21 CZ21 DJ21 DT21 ED21 EN21 EX21 FH21 FR21 GB21 GL21 GV21 HF21 HP21 HZ21 IJ21 IT21 JD21 JN21 JX21 KH21 KR21 LB21 LL21 LV21 MF21 MP21 MZ21 NJ21 NT21 OD21 ON21 OX21 PH21 PR21 QB21 QL21 QV21 RF21 RP21 RZ21 SJ21">
    <cfRule type="expression" dxfId="431" priority="190">
      <formula>AH$4="Y"</formula>
    </cfRule>
  </conditionalFormatting>
  <conditionalFormatting sqref="AI21 AS21 BC21 BM21 BW21 CG21 CQ21 DA21 DK21 DU21 EE21 EO21 EY21 FI21 FS21 GC21 GM21 GW21 HG21 HQ21 IA21 IK21 IU21 JE21 JO21 JY21 KI21 KS21 LC21 LM21 LW21 MG21 MQ21 NA21 NK21 NU21 OE21 OO21 OY21 PI21 PS21 QC21 QM21 QW21 RG21 RQ21 SA21 SK21">
    <cfRule type="expression" dxfId="430" priority="189">
      <formula>AI$4="Y"</formula>
    </cfRule>
  </conditionalFormatting>
  <conditionalFormatting sqref="AH8:AI8 AR8:AS8 BB8:BC8 BL8:BM8 BV8:BW8 CF8:CG8 CP8:CQ8 CZ8:DA8 DJ8:DK8 DT8:DU8 ED8:EE8 EN8:EO8 EX8:EY8 FH8:FI8 FR8:FS8 GB8:GC8 GL8:GM8 GV8:GW8 HF8:HG8 HP8:HQ8 HZ8:IA8 IJ8:IK8 IT8:IU8 JD8:JE8 JN8:JO8 JX8:JY8 KH8:KI8 KR8:KS8 LB8:LC8 LL8:LM8 LV8:LW8 MF8:MG8 MP8:MQ8 MZ8:NA8 NJ8:NK8 NT8:NU8 OD8:OE8 ON8:OO8 OX8:OY8 PH8:PI8 PR8:PS8 QB8:QC8 QL8:QM8 QV8:QW8 RF8:RG8 RP8:RQ8 RZ8:SA8 SJ8:SK8">
    <cfRule type="expression" dxfId="429" priority="188">
      <formula>AH$4="Y"</formula>
    </cfRule>
  </conditionalFormatting>
  <conditionalFormatting sqref="AH9 AR9 BB9 BL9 BV9 CF9 CP9 CZ9 DJ9 DT9 ED9 EN9 EX9 FH9 FR9 GB9 GL9 GV9 HF9 HP9 HZ9 IJ9 IT9 JD9 JN9 JX9 KH9 KR9 LB9 LL9 LV9 MF9 MP9 MZ9 NJ9 NT9 OD9 ON9 OX9 PH9 PR9 QB9 QL9 QV9 RF9 RP9 RZ9 SJ9">
    <cfRule type="expression" dxfId="428" priority="187">
      <formula>AH$4="Y"</formula>
    </cfRule>
  </conditionalFormatting>
  <conditionalFormatting sqref="AI9 AS9 BC9 BM9 BW9 CG9 CQ9 DA9 DK9 DU9 EE9 EO9 EY9 FI9 FS9 GC9 GM9 GW9 HG9 HQ9 IA9 IK9 IU9 JE9 JO9 JY9 KI9 KS9 LC9 LM9 LW9 MG9 MQ9 NA9 NK9 NU9 OE9 OO9 OY9 PI9 PS9 QC9 QM9 QW9 RG9 RQ9 SA9 SK9">
    <cfRule type="expression" dxfId="427" priority="186">
      <formula>AI$4="Y"</formula>
    </cfRule>
  </conditionalFormatting>
  <conditionalFormatting sqref="AH10 AR10 BB10 BL10 BV10 CF10 CP10 CZ10 DJ10 DT10 ED10 EN10 EX10 FH10 FR10 GB10 GL10 GV10 HF10 HP10 HZ10 IJ10 IT10 JD10 JN10 JX10 KH10 KR10 LB10 LL10 LV10 MF10 MP10 MZ10 NJ10 NT10 OD10 ON10 OX10 PH10 PR10 QB10 QL10 QV10 RF10 RP10 RZ10 SJ10">
    <cfRule type="expression" dxfId="426" priority="185">
      <formula>AH$4="Y"</formula>
    </cfRule>
  </conditionalFormatting>
  <conditionalFormatting sqref="AI10 AS10 BC10 BM10 BW10 CG10 CQ10 DA10 DK10 DU10 EE10 EO10 EY10 FI10 FS10 GC10 GM10 GW10 HG10 HQ10 IA10 IK10 IU10 JE10 JO10 JY10 KI10 KS10 LC10 LM10 LW10 MG10 MQ10 NA10 NK10 NU10 OE10 OO10 OY10 PI10 PS10 QC10 QM10 QW10 RG10 RQ10 SA10 SK10">
    <cfRule type="expression" dxfId="425" priority="184">
      <formula>AI$4="Y"</formula>
    </cfRule>
  </conditionalFormatting>
  <conditionalFormatting sqref="AJ14 AT14 BD14 BN14 BX14 CH14 CR14 DB14 DL14 DV14 EF14 EP14 EZ14 FJ14 FT14 GD14 GN14 GX14 HH14 HR14 IB14 IL14 IV14 JF14 JP14 JZ14 KJ14 KT14 LD14 LN14 LX14 MH14 MR14 NB14 NL14 NV14 OF14 OP14 OZ14 PJ14 PT14 QD14 QN14 QX14 RH14 RR14 SB14 SL14 AL14 AV14 BF14 BP14 BZ14 CJ14 CT14 DD14 DN14 DX14 EH14 ER14 FB14 FL14 FV14 GF14 GP14 GZ14 HJ14 HT14 ID14 IN14 IX14 JH14 JR14 KB14 KL14 KV14 LF14 LP14 LZ14 MJ14 MT14 ND14 NN14 NX14 OH14 OR14 PB14 PL14 PV14 QF14 QP14 QZ14 RJ14 RT14 SD14 SN14 AN14 AX14 BH14 BR14 CB14 CL14 CV14 DF14 DP14 DZ14 EJ14 ET14 FD14 FN14 FX14 GH14 GR14 HB14 HL14 HV14 IF14 IP14 IZ14 JJ14 JT14 KD14 KN14 KX14 LH14 LR14 MB14 ML14 MV14 NF14 NP14 NZ14 OJ14 OT14 PD14 PN14 PX14 QH14 QR14 RB14 RL14 RV14 SF14 SP14 AP14 AZ14 BJ14 BT14 CD14 CN14 CX14 DH14 DR14 EB14 EL14 EV14 FF14 FP14 FZ14 GJ14 GT14 HD14 HN14 HX14 IH14 IR14 JB14 JL14 JV14 KF14 KP14 KZ14 LJ14 LT14 MD14 MN14 MX14 NH14 NR14 OB14 OL14 OV14 PF14 PP14 PZ14 QJ14 QT14 RD14 RN14 RX14 SH14 SR14">
    <cfRule type="expression" dxfId="424" priority="183">
      <formula>AJ$4="Y"</formula>
    </cfRule>
  </conditionalFormatting>
  <conditionalFormatting sqref="AK14 AU14 BE14 BO14 BY14 CI14 CS14 DC14 DM14 DW14 EG14 EQ14 FA14 FK14 FU14 GE14 GO14 GY14 HI14 HS14 IC14 IM14 IW14 JG14 JQ14 KA14 KK14 KU14 LE14 LO14 LY14 MI14 MS14 NC14 NM14 NW14 OG14 OQ14 PA14 PK14 PU14 QE14 QO14 QY14 RI14 RS14 SC14 SM14 AM14 AW14 BG14 BQ14 CA14 CK14 CU14 DE14 DO14 DY14 EI14 ES14 FC14 FM14 FW14 GG14 GQ14 HA14 HK14 HU14 IE14 IO14 IY14 JI14 JS14 KC14 KM14 KW14 LG14 LQ14 MA14 MK14 MU14 NE14 NO14 NY14 OI14 OS14 PC14 PM14 PW14 QG14 QQ14 RA14 RK14 RU14 SE14 SO14 AO14 AY14 BI14 BS14 CC14 CM14 CW14 DG14 DQ14 EA14 EK14 EU14 FE14 FO14 FY14 GI14 GS14 HC14 HM14 HW14 IG14 IQ14 JA14 JK14 JU14 KE14 KO14 KY14 LI14 LS14 MC14 MM14 MW14 NG14 NQ14 OA14 OK14 OU14 PE14 PO14 PY14 QI14 QS14 RC14 RM14 RW14 SG14 SQ14 AQ14 BA14 BK14 BU14 CE14 CO14 CY14 DI14 DS14 EC14 EM14 EW14 FG14 FQ14 GA14 GK14 GU14 HE14 HO14 HY14 II14 IS14 JC14 JM14 JW14 KG14 KQ14 LA14 LK14 LU14 ME14 MO14 MY14 NI14 NS14 OC14 OM14 OW14 PG14 PQ14 QA14 QK14 QU14 RE14 RO14 RY14 SI14 SS14">
    <cfRule type="expression" dxfId="423" priority="182">
      <formula>AK$4="Y"</formula>
    </cfRule>
  </conditionalFormatting>
  <conditionalFormatting sqref="AJ15:AJ20 AT15:AT20 BD15:BD20 BN15:BN20 BX15:BX20 CH15:CH20 CR15:CR20 DB15:DB20 DL15:DL20 DV15:DV20 EF15:EF20 EP15:EP20 EZ15:EZ20 FJ15:FJ20 FT15:FT20 GD15:GD20 GN15:GN20 GX15:GX20 HH15:HH20 HR15:HR20 IB15:IB20 IL15:IL20 IV15:IV20 JF15:JF20 JP15:JP20 JZ15:JZ20 KJ15:KJ20 KT15:KT20 LD15:LD20 LN15:LN20 LX15:LX20 MH15:MH20 MR15:MR20 NB15:NB20 NL15:NL20 NV15:NV20 OF15:OF20 OP15:OP20 OZ15:OZ20 PJ15:PJ20 PT15:PT20 QD15:QD20 QN15:QN20 QX15:QX20 RH15:RH20 RR15:RR20 SB15:SB20 SL15:SL20 AL15:AL20 AV15:AV20 BF15:BF20 BP15:BP20 BZ15:BZ20 CJ15:CJ20 CT15:CT20 DD15:DD20 DN15:DN20 DX15:DX20 EH15:EH20 ER15:ER20 FB15:FB20 FL15:FL20 FV15:FV20 GF15:GF20 GP15:GP20 GZ15:GZ20 HJ15:HJ20 HT15:HT20 ID15:ID20 IN15:IN20 IX15:IX20 JH15:JH20 JR15:JR20 KB15:KB20 KL15:KL20 KV15:KV20 LF15:LF20 LP15:LP20 LZ15:LZ20 MJ15:MJ20 MT15:MT20 ND15:ND20 NN15:NN20 NX15:NX20 OH15:OH20 OR15:OR20 PB15:PB20 PL15:PL20 PV15:PV20 QF15:QF20 QP15:QP20 QZ15:QZ20 RJ15:RJ20 RT15:RT20 SD15:SD20 SN15:SN20 AN15:AN20 AX15:AX20 BH15:BH20 BR15:BR20 CB15:CB20 CL15:CL20 CV15:CV20 DF15:DF20 DP15:DP20 DZ15:DZ20 EJ15:EJ20 ET15:ET20 FD15:FD20 FN15:FN20 FX15:FX20 GH15:GH20 GR15:GR20 HB15:HB20 HL15:HL20 HV15:HV20 IF15:IF20 IP15:IP20 IZ15:IZ20 JJ15:JJ20 JT15:JT20 KD15:KD20 KN15:KN20 KX15:KX20 LH15:LH20 LR15:LR20 MB15:MB20 ML15:ML20 MV15:MV20 NF15:NF20 NP15:NP20 NZ15:NZ20 OJ15:OJ20 OT15:OT20 PD15:PD20 PN15:PN20 PX15:PX20 QH15:QH20 QR15:QR20 RB15:RB20 RL15:RL20 RV15:RV20 SF15:SF20 SP15:SP20 AP15:AP20 AZ15:AZ20 BJ15:BJ20 BT15:BT20 CD15:CD20 CN15:CN20 CX15:CX20 DH15:DH20 DR15:DR20 EB15:EB20 EL15:EL20 EV15:EV20 FF15:FF20 FP15:FP20 FZ15:FZ20 GJ15:GJ20 GT15:GT20 HD15:HD20 HN15:HN20 HX15:HX20 IH15:IH20 IR15:IR20 JB15:JB20 JL15:JL20 JV15:JV20 KF15:KF20 KP15:KP20 KZ15:KZ20 LJ15:LJ20 LT15:LT20 MD15:MD20 MN15:MN20 MX15:MX20 NH15:NH20 NR15:NR20 OB15:OB20 OL15:OL20 OV15:OV20 PF15:PF20 PP15:PP20 PZ15:PZ20 QJ15:QJ20 QT15:QT20 RD15:RD20 RN15:RN20 RX15:RX20 SH15:SH20 SR15:SR20">
    <cfRule type="expression" dxfId="422" priority="181">
      <formula>AJ$4="Y"</formula>
    </cfRule>
  </conditionalFormatting>
  <conditionalFormatting sqref="AK15:AK20 AU15:AU20 BE15:BE20 BO15:BO20 BY15:BY20 CI15:CI20 CS15:CS20 DC15:DC20 DM15:DM20 DW15:DW20 EG15:EG20 EQ15:EQ20 FA15:FA20 FK15:FK20 FU15:FU20 GE15:GE20 GO15:GO20 GY15:GY20 HI15:HI20 HS15:HS20 IC15:IC20 IM15:IM20 IW15:IW20 JG15:JG20 JQ15:JQ20 KA15:KA20 KK15:KK20 KU15:KU20 LE15:LE20 LO15:LO20 LY15:LY20 MI15:MI20 MS15:MS20 NC15:NC20 NM15:NM20 NW15:NW20 OG15:OG20 OQ15:OQ20 PA15:PA20 PK15:PK20 PU15:PU20 QE15:QE20 QO15:QO20 QY15:QY20 RI15:RI20 RS15:RS20 SC15:SC20 SM15:SM20 AM15:AM20 AW15:AW20 BG15:BG20 BQ15:BQ20 CA15:CA20 CK15:CK20 CU15:CU20 DE15:DE20 DO15:DO20 DY15:DY20 EI15:EI20 ES15:ES20 FC15:FC20 FM15:FM20 FW15:FW20 GG15:GG20 GQ15:GQ20 HA15:HA20 HK15:HK20 HU15:HU20 IE15:IE20 IO15:IO20 IY15:IY20 JI15:JI20 JS15:JS20 KC15:KC20 KM15:KM20 KW15:KW20 LG15:LG20 LQ15:LQ20 MA15:MA20 MK15:MK20 MU15:MU20 NE15:NE20 NO15:NO20 NY15:NY20 OI15:OI20 OS15:OS20 PC15:PC20 PM15:PM20 PW15:PW20 QG15:QG20 QQ15:QQ20 RA15:RA20 RK15:RK20 RU15:RU20 SE15:SE20 SO15:SO20 AO15:AO20 AY15:AY20 BI15:BI20 BS15:BS20 CC15:CC20 CM15:CM20 CW15:CW20 DG15:DG20 DQ15:DQ20 EA15:EA20 EK15:EK20 EU15:EU20 FE15:FE20 FO15:FO20 FY15:FY20 GI15:GI20 GS15:GS20 HC15:HC20 HM15:HM20 HW15:HW20 IG15:IG20 IQ15:IQ20 JA15:JA20 JK15:JK20 JU15:JU20 KE15:KE20 KO15:KO20 KY15:KY20 LI15:LI20 LS15:LS20 MC15:MC20 MM15:MM20 MW15:MW20 NG15:NG20 NQ15:NQ20 OA15:OA20 OK15:OK20 OU15:OU20 PE15:PE20 PO15:PO20 PY15:PY20 QI15:QI20 QS15:QS20 RC15:RC20 RM15:RM20 RW15:RW20 SG15:SG20 SQ15:SQ20 AQ15:AQ20 BA15:BA20 BK15:BK20 BU15:BU20 CE15:CE20 CO15:CO20 CY15:CY20 DI15:DI20 DS15:DS20 EC15:EC20 EM15:EM20 EW15:EW20 FG15:FG20 FQ15:FQ20 GA15:GA20 GK15:GK20 GU15:GU20 HE15:HE20 HO15:HO20 HY15:HY20 II15:II20 IS15:IS20 JC15:JC20 JM15:JM20 JW15:JW20 KG15:KG20 KQ15:KQ20 LA15:LA20 LK15:LK20 LU15:LU20 ME15:ME20 MO15:MO20 MY15:MY20 NI15:NI20 NS15:NS20 OC15:OC20 OM15:OM20 OW15:OW20 PG15:PG20 PQ15:PQ20 QA15:QA20 QK15:QK20 QU15:QU20 RE15:RE20 RO15:RO20 RY15:RY20 SI15:SI20 SS15:SS20">
    <cfRule type="expression" dxfId="421" priority="180">
      <formula>AK$4="Y"</formula>
    </cfRule>
  </conditionalFormatting>
  <conditionalFormatting sqref="AJ21 AT21 BD21 BN21 BX21 CH21 CR21 DB21 DL21 DV21 EF21 EP21 EZ21 FJ21 FT21 GD21 GN21 GX21 HH21 HR21 IB21 IL21 IV21 JF21 JP21 JZ21 KJ21 KT21 LD21 LN21 LX21 MH21 MR21 NB21 NL21 NV21 OF21 OP21 OZ21 PJ21 PT21 QD21 QN21 QX21 RH21 RR21 SB21 SL21 AL21 AV21 BF21 BP21 BZ21 CJ21 CT21 DD21 DN21 DX21 EH21 ER21 FB21 FL21 FV21 GF21 GP21 GZ21 HJ21 HT21 ID21 IN21 IX21 JH21 JR21 KB21 KL21 KV21 LF21 LP21 LZ21 MJ21 MT21 ND21 NN21 NX21 OH21 OR21 PB21 PL21 PV21 QF21 QP21 QZ21 RJ21 RT21 SD21 SN21 AN21 AX21 BH21 BR21 CB21 CL21 CV21 DF21 DP21 DZ21 EJ21 ET21 FD21 FN21 FX21 GH21 GR21 HB21 HL21 HV21 IF21 IP21 IZ21 JJ21 JT21 KD21 KN21 KX21 LH21 LR21 MB21 ML21 MV21 NF21 NP21 NZ21 OJ21 OT21 PD21 PN21 PX21 QH21 QR21 RB21 RL21 RV21 SF21 SP21 AP21 AZ21 BJ21 BT21 CD21 CN21 CX21 DH21 DR21 EB21 EL21 EV21 FF21 FP21 FZ21 GJ21 GT21 HD21 HN21 HX21 IH21 IR21 JB21 JL21 JV21 KF21 KP21 KZ21 LJ21 LT21 MD21 MN21 MX21 NH21 NR21 OB21 OL21 OV21 PF21 PP21 PZ21 QJ21 QT21 RD21 RN21 RX21 SH21 SR21">
    <cfRule type="expression" dxfId="420" priority="179">
      <formula>AJ$4="Y"</formula>
    </cfRule>
  </conditionalFormatting>
  <conditionalFormatting sqref="AK21 AU21 BE21 BO21 BY21 CI21 CS21 DC21 DM21 DW21 EG21 EQ21 FA21 FK21 FU21 GE21 GO21 GY21 HI21 HS21 IC21 IM21 IW21 JG21 JQ21 KA21 KK21 KU21 LE21 LO21 LY21 MI21 MS21 NC21 NM21 NW21 OG21 OQ21 PA21 PK21 PU21 QE21 QO21 QY21 RI21 RS21 SC21 SM21 AM21 AW21 BG21 BQ21 CA21 CK21 CU21 DE21 DO21 DY21 EI21 ES21 FC21 FM21 FW21 GG21 GQ21 HA21 HK21 HU21 IE21 IO21 IY21 JI21 JS21 KC21 KM21 KW21 LG21 LQ21 MA21 MK21 MU21 NE21 NO21 NY21 OI21 OS21 PC21 PM21 PW21 QG21 QQ21 RA21 RK21 RU21 SE21 SO21 AO21 AY21 BI21 BS21 CC21 CM21 CW21 DG21 DQ21 EA21 EK21 EU21 FE21 FO21 FY21 GI21 GS21 HC21 HM21 HW21 IG21 IQ21 JA21 JK21 JU21 KE21 KO21 KY21 LI21 LS21 MC21 MM21 MW21 NG21 NQ21 OA21 OK21 OU21 PE21 PO21 PY21 QI21 QS21 RC21 RM21 RW21 SG21 SQ21 AQ21 BA21 BK21 BU21 CE21 CO21 CY21 DI21 DS21 EC21 EM21 EW21 FG21 FQ21 GA21 GK21 GU21 HE21 HO21 HY21 II21 IS21 JC21 JM21 JW21 KG21 KQ21 LA21 LK21 LU21 ME21 MO21 MY21 NI21 NS21 OC21 OM21 OW21 PG21 PQ21 QA21 QK21 QU21 RE21 RO21 RY21 SI21 SS21">
    <cfRule type="expression" dxfId="419" priority="178">
      <formula>AK$4="Y"</formula>
    </cfRule>
  </conditionalFormatting>
  <conditionalFormatting sqref="AJ8:AQ8 AT8:BA8 BD8:BK8 BN8:BU8 BX8:CE8 CH8:CO8 CR8:CY8 DB8:DI8 DL8:DS8 DV8:EC8 EF8:EM8 EP8:EW8 EZ8:FG8 FJ8:FQ8 FT8:GA8 GD8:GK8 GN8:GU8 GX8:HE8 HH8:HO8 HR8:HY8 IB8:II8 IL8:IS8 IV8:JC8 JF8:JM8 JP8:JW8 JZ8:KG8 KJ8:KQ8 KT8:LA8 LD8:LK8 LN8:LU8 LX8:ME8 MH8:MO8 MR8:MY8 NB8:NI8 NL8:NS8 NV8:OC8 OF8:OM8 OP8:OW8 OZ8:PG8 PJ8:PQ8 PT8:QA8 QD8:QK8 QN8:QU8 QX8:RE8 RH8:RO8 RR8:RY8 SB8:SI8 SL8:SS8">
    <cfRule type="expression" dxfId="418" priority="177">
      <formula>AJ$4="Y"</formula>
    </cfRule>
  </conditionalFormatting>
  <conditionalFormatting sqref="AJ9 AT9 BD9 BN9 BX9 CH9 CR9 DB9 DL9 DV9 EF9 EP9 EZ9 FJ9 FT9 GD9 GN9 GX9 HH9 HR9 IB9 IL9 IV9 JF9 JP9 JZ9 KJ9 KT9 LD9 LN9 LX9 MH9 MR9 NB9 NL9 NV9 OF9 OP9 OZ9 PJ9 PT9 QD9 QN9 QX9 RH9 RR9 SB9 SL9 AL9 AV9 BF9 BP9 BZ9 CJ9 CT9 DD9 DN9 DX9 EH9 ER9 FB9 FL9 FV9 GF9 GP9 GZ9 HJ9 HT9 ID9 IN9 IX9 JH9 JR9 KB9 KL9 KV9 LF9 LP9 LZ9 MJ9 MT9 ND9 NN9 NX9 OH9 OR9 PB9 PL9 PV9 QF9 QP9 QZ9 RJ9 RT9 SD9 SN9 AN9 AX9 BH9 BR9 CB9 CL9 CV9 DF9 DP9 DZ9 EJ9 ET9 FD9 FN9 FX9 GH9 GR9 HB9 HL9 HV9 IF9 IP9 IZ9 JJ9 JT9 KD9 KN9 KX9 LH9 LR9 MB9 ML9 MV9 NF9 NP9 NZ9 OJ9 OT9 PD9 PN9 PX9 QH9 QR9 RB9 RL9 RV9 SF9 SP9 AP9 AZ9 BJ9 BT9 CD9 CN9 CX9 DH9 DR9 EB9 EL9 EV9 FF9 FP9 FZ9 GJ9 GT9 HD9 HN9 HX9 IH9 IR9 JB9 JL9 JV9 KF9 KP9 KZ9 LJ9 LT9 MD9 MN9 MX9 NH9 NR9 OB9 OL9 OV9 PF9 PP9 PZ9 QJ9 QT9 RD9 RN9 RX9 SH9 SR9">
    <cfRule type="expression" dxfId="417" priority="176">
      <formula>AJ$4="Y"</formula>
    </cfRule>
  </conditionalFormatting>
  <conditionalFormatting sqref="AK9 AU9 BE9 BO9 BY9 CI9 CS9 DC9 DM9 DW9 EG9 EQ9 FA9 FK9 FU9 GE9 GO9 GY9 HI9 HS9 IC9 IM9 IW9 JG9 JQ9 KA9 KK9 KU9 LE9 LO9 LY9 MI9 MS9 NC9 NM9 NW9 OG9 OQ9 PA9 PK9 PU9 QE9 QO9 QY9 RI9 RS9 SC9 SM9 AM9 AW9 BG9 BQ9 CA9 CK9 CU9 DE9 DO9 DY9 EI9 ES9 FC9 FM9 FW9 GG9 GQ9 HA9 HK9 HU9 IE9 IO9 IY9 JI9 JS9 KC9 KM9 KW9 LG9 LQ9 MA9 MK9 MU9 NE9 NO9 NY9 OI9 OS9 PC9 PM9 PW9 QG9 QQ9 RA9 RK9 RU9 SE9 SO9 AO9 AY9 BI9 BS9 CC9 CM9 CW9 DG9 DQ9 EA9 EK9 EU9 FE9 FO9 FY9 GI9 GS9 HC9 HM9 HW9 IG9 IQ9 JA9 JK9 JU9 KE9 KO9 KY9 LI9 LS9 MC9 MM9 MW9 NG9 NQ9 OA9 OK9 OU9 PE9 PO9 PY9 QI9 QS9 RC9 RM9 RW9 SG9 SQ9 AQ9 BA9 BK9 BU9 CE9 CO9 CY9 DI9 DS9 EC9 EM9 EW9 FG9 FQ9 GA9 GK9 GU9 HE9 HO9 HY9 II9 IS9 JC9 JM9 JW9 KG9 KQ9 LA9 LK9 LU9 ME9 MO9 MY9 NI9 NS9 OC9 OM9 OW9 PG9 PQ9 QA9 QK9 QU9 RE9 RO9 RY9 SI9 SS9">
    <cfRule type="expression" dxfId="416" priority="175">
      <formula>AK$4="Y"</formula>
    </cfRule>
  </conditionalFormatting>
  <conditionalFormatting sqref="AJ10 AT10 BD10 BN10 BX10 CH10 CR10 DB10 DL10 DV10 EF10 EP10 EZ10 FJ10 FT10 GD10 GN10 GX10 HH10 HR10 IB10 IL10 IV10 JF10 JP10 JZ10 KJ10 KT10 LD10 LN10 LX10 MH10 MR10 NB10 NL10 NV10 OF10 OP10 OZ10 PJ10 PT10 QD10 QN10 QX10 RH10 RR10 SB10 SL10 AL10 AV10 BF10 BP10 BZ10 CJ10 CT10 DD10 DN10 DX10 EH10 ER10 FB10 FL10 FV10 GF10 GP10 GZ10 HJ10 HT10 ID10 IN10 IX10 JH10 JR10 KB10 KL10 KV10 LF10 LP10 LZ10 MJ10 MT10 ND10 NN10 NX10 OH10 OR10 PB10 PL10 PV10 QF10 QP10 QZ10 RJ10 RT10 SD10 SN10 AN10 AX10 BH10 BR10 CB10 CL10 CV10 DF10 DP10 DZ10 EJ10 ET10 FD10 FN10 FX10 GH10 GR10 HB10 HL10 HV10 IF10 IP10 IZ10 JJ10 JT10 KD10 KN10 KX10 LH10 LR10 MB10 ML10 MV10 NF10 NP10 NZ10 OJ10 OT10 PD10 PN10 PX10 QH10 QR10 RB10 RL10 RV10 SF10 SP10 AP10 AZ10 BJ10 BT10 CD10 CN10 CX10 DH10 DR10 EB10 EL10 EV10 FF10 FP10 FZ10 GJ10 GT10 HD10 HN10 HX10 IH10 IR10 JB10 JL10 JV10 KF10 KP10 KZ10 LJ10 LT10 MD10 MN10 MX10 NH10 NR10 OB10 OL10 OV10 PF10 PP10 PZ10 QJ10 QT10 RD10 RN10 RX10 SH10 SR10">
    <cfRule type="expression" dxfId="415" priority="174">
      <formula>AJ$4="Y"</formula>
    </cfRule>
  </conditionalFormatting>
  <conditionalFormatting sqref="AK10 AU10 BE10 BO10 BY10 CI10 CS10 DC10 DM10 DW10 EG10 EQ10 FA10 FK10 FU10 GE10 GO10 GY10 HI10 HS10 IC10 IM10 IW10 JG10 JQ10 KA10 KK10 KU10 LE10 LO10 LY10 MI10 MS10 NC10 NM10 NW10 OG10 OQ10 PA10 PK10 PU10 QE10 QO10 QY10 RI10 RS10 SC10 SM10 AM10 AW10 BG10 BQ10 CA10 CK10 CU10 DE10 DO10 DY10 EI10 ES10 FC10 FM10 FW10 GG10 GQ10 HA10 HK10 HU10 IE10 IO10 IY10 JI10 JS10 KC10 KM10 KW10 LG10 LQ10 MA10 MK10 MU10 NE10 NO10 NY10 OI10 OS10 PC10 PM10 PW10 QG10 QQ10 RA10 RK10 RU10 SE10 SO10 AO10 AY10 BI10 BS10 CC10 CM10 CW10 DG10 DQ10 EA10 EK10 EU10 FE10 FO10 FY10 GI10 GS10 HC10 HM10 HW10 IG10 IQ10 JA10 JK10 JU10 KE10 KO10 KY10 LI10 LS10 MC10 MM10 MW10 NG10 NQ10 OA10 OK10 OU10 PE10 PO10 PY10 QI10 QS10 RC10 RM10 RW10 SG10 SQ10 AQ10 BA10 BK10 BU10 CE10 CO10 CY10 DI10 DS10 EC10 EM10 EW10 FG10 FQ10 GA10 GK10 GU10 HE10 HO10 HY10 II10 IS10 JC10 JM10 JW10 KG10 KQ10 LA10 LK10 LU10 ME10 MO10 MY10 NI10 NS10 OC10 OM10 OW10 PG10 PQ10 QA10 QK10 QU10 RE10 RO10 RY10 SI10 SS10">
    <cfRule type="expression" dxfId="414" priority="173">
      <formula>AK$4="Y"</formula>
    </cfRule>
  </conditionalFormatting>
  <conditionalFormatting sqref="AH22">
    <cfRule type="expression" dxfId="413" priority="172">
      <formula>AH4="Y"</formula>
    </cfRule>
  </conditionalFormatting>
  <conditionalFormatting sqref="AI22">
    <cfRule type="expression" dxfId="412" priority="171">
      <formula>AI4="Y"</formula>
    </cfRule>
  </conditionalFormatting>
  <conditionalFormatting sqref="AJ22:AP22">
    <cfRule type="expression" dxfId="411" priority="170">
      <formula>AJ4="Y"</formula>
    </cfRule>
  </conditionalFormatting>
  <conditionalFormatting sqref="AQ22">
    <cfRule type="expression" dxfId="410" priority="169">
      <formula>AQ4="Y"</formula>
    </cfRule>
  </conditionalFormatting>
  <conditionalFormatting sqref="AH23">
    <cfRule type="expression" dxfId="409" priority="168">
      <formula>AH4="Y"</formula>
    </cfRule>
  </conditionalFormatting>
  <conditionalFormatting sqref="AH27">
    <cfRule type="expression" dxfId="408" priority="161">
      <formula>AH4="Y"</formula>
    </cfRule>
  </conditionalFormatting>
  <conditionalFormatting sqref="AH28 AR28 BB28 BL28 BV28 CF28 CP28 CZ28 DJ28 DT28 ED28 EN28 EX28 FH28 FR28 GB28 GL28 GV28 HF28 HP28 HZ28 IJ28 IT28 JD28 JN28 JX28 KH28 KR28 LB28 LL28 LV28 MF28 MP28 MZ28 NJ28 NT28 OD28 ON28 OX28 PH28 PR28 QB28 QL28 QV28 RF28 RP28 RZ28 SJ28">
    <cfRule type="expression" dxfId="407" priority="160">
      <formula>AH$4="Y"</formula>
    </cfRule>
  </conditionalFormatting>
  <conditionalFormatting sqref="AH30:AH35 AR30:AR35 BB30:BB35 BL30:BL35 BV30:BV35 CF30:CF35 CP30:CP35 CZ30:CZ35 DJ30:DJ35 DT30:DT35 ED30:ED35 EN30:EN35 EX30:EX35 FH30:FH35 FR30:FR35 GB30:GB35 GL30:GL35 GV30:GV35 HF30:HF35 HP30:HP35 HZ30:HZ35 IJ30:IJ35 IT30:IT35 JD30:JD35 JN30:JN35 JX30:JX35 KH30:KH35 KR30:KR35 LB30:LB35 LL30:LL35 LV30:LV35 MF30:MF35 MP30:MP35 MZ30:MZ35 NJ30:NJ35 NT30:NT35 OD30:OD35 ON30:ON35 OX30:OX35 PH30:PH35 PR30:PR35 QB30:QB35 QL30:QL35 QV30:QV35 RF30:RF35 RP30:RP35 RZ30:RZ35 SJ30:SJ35">
    <cfRule type="expression" dxfId="406" priority="159">
      <formula>AH$4="Y"</formula>
    </cfRule>
  </conditionalFormatting>
  <conditionalFormatting sqref="AH38:AH41 AR38:AR41 BB38:BB41 BL38:BL41 BV38:BV41 CF38:CF41 CP38:CP41 CZ38:CZ41 DJ38:DJ41 DT38:DT41 ED38:ED41 EN38:EN41 EX38:EX41 FH38:FH41 FR38:FR41 GB38:GB41 GL38:GL41 GV38:GV41 HF38:HF41 HP38:HP41 HZ38:HZ41 IJ38:IJ41 IT38:IT41 JD38:JD41 JN38:JN41 JX38:JX41 KH38:KH41 KR38:KR41 LB38:LB41 LL38:LL41 LV38:LV41 MF38:MF41 MP38:MP41 MZ38:MZ41 NJ38:NJ41 NT38:NT41 OD38:OD41 ON38:ON41 OX38:OX41 PH38:PH41 PR38:PR41 QB38:QB41 QL38:QL41 QV38:QV41 RF38:RF41 RP38:RP41 RZ38:RZ41 SJ38:SJ41">
    <cfRule type="expression" dxfId="405" priority="158">
      <formula>AH$4="Y"</formula>
    </cfRule>
  </conditionalFormatting>
  <conditionalFormatting sqref="AH29">
    <cfRule type="expression" dxfId="404" priority="157">
      <formula>AH4="Y"</formula>
    </cfRule>
  </conditionalFormatting>
  <conditionalFormatting sqref="AH40">
    <cfRule type="expression" dxfId="403" priority="149">
      <formula>AH$39="No"</formula>
    </cfRule>
  </conditionalFormatting>
  <conditionalFormatting sqref="X1">
    <cfRule type="expression" dxfId="402" priority="147">
      <formula>X4="Y"</formula>
    </cfRule>
  </conditionalFormatting>
  <conditionalFormatting sqref="Y1:SS1">
    <cfRule type="expression" dxfId="401" priority="146">
      <formula>Y4="Y"</formula>
    </cfRule>
  </conditionalFormatting>
  <conditionalFormatting sqref="Y23:AG26 AI23:AQ26 AS23:BA26 BC23:BK26 BM23:BU26 BW23:CE26 CG23:CO26 CQ23:CY26 DA23:DI26 DK23:DS26 DU23:EC26 EE23:EM26 EO23:EW26 EY23:FG26 FI23:FQ26 FS23:GA26 GC23:GK26 GM23:GU26 GW23:HE26 HG23:HO26 HQ23:HY26 IA23:II26 IK23:IS26 IU23:JC26 JE23:JM26 JO23:JW26 JY23:KG26 KI23:KQ26 KS23:LA26 LC23:LK26 LM23:LU26 LW23:ME26 MG23:MO26 MQ23:MY26 NA23:NI26 NK23:NS26 NU23:OC26 OE23:OM26 OO23:OW26 OY23:PG26 PI23:PQ26 PS23:QA26 QC23:QK26 QM23:QU26 QW23:RE26 RG23:RO26 RQ23:RY26 SA23:SI26 SK23:SS26">
    <cfRule type="expression" dxfId="400" priority="3287">
      <formula>X4="Y"</formula>
    </cfRule>
  </conditionalFormatting>
  <conditionalFormatting sqref="SK37:SS42">
    <cfRule type="expression" dxfId="399" priority="3385">
      <formula>SJ4="Y"</formula>
    </cfRule>
  </conditionalFormatting>
  <conditionalFormatting sqref="AR24:AR25 BB24:BB25 BL24:BL25 BV24:BV25 CF24:CF25 CP24:CP25 CZ24:CZ25 DJ24:DJ25 DT24:DT25 ED24:ED25 EN24:EN25 EX24:EX25 FH24:FH25 FR24:FR25 GB24:GB25 GL24:GL25 GV24:GV25 HF24:HF25 HP24:HP25 HZ24:HZ25 IJ24:IJ25 IT24:IT25 JD24:JD25 JN24:JN25 JX24:JX25 KH24:KH25 KR24:KR25 LB24:LB25 LL24:LL25 LV24:LV25 MF24:MF25 MP24:MP25 MZ24:MZ25 NJ24:NJ25 NT24:NT25 OD24:OD25 ON24:ON25 OX24:OX25 PH24:PH25 PR24:PR25 QB24:QB25 QL24:QL25 QV24:QV25 RF24:RF25 RP24:RP25 RZ24:RZ25 SJ24:SJ25 X24:X25 AH24:AH25">
    <cfRule type="expression" dxfId="398" priority="4428">
      <formula>X$23="No"</formula>
    </cfRule>
    <cfRule type="expression" dxfId="397" priority="4429">
      <formula>X$4="Y"</formula>
    </cfRule>
  </conditionalFormatting>
  <conditionalFormatting sqref="X26 AR26 BB26 BL26 BV26 CF26 CP26 CZ26 DJ26 DT26 ED26 EN26 EX26 FH26 FR26 GB26 GL26 GV26 HF26 HP26 HZ26 IJ26 IT26 JD26 JN26 JX26 KH26 KR26 LB26 LL26 LV26 MF26 MP26 MZ26 NJ26 NT26 OD26 ON26 OX26 PH26 PR26 QB26 QL26 QV26 RF26 RP26 RZ26 SJ26 AH26">
    <cfRule type="expression" dxfId="396" priority="4526">
      <formula>X$23="No"</formula>
    </cfRule>
    <cfRule type="expression" dxfId="395" priority="4527">
      <formula>X4="Y"</formula>
    </cfRule>
  </conditionalFormatting>
  <conditionalFormatting sqref="AR42 BB42 BL42 BV42 CF42 CP42 CZ42 DJ42 DT42 ED42 EN42 EX42 FH42 FR42 GB42 GL42 GV42 HF42 HP42 HZ42 IJ42 IT42 JD42 JN42 JX42 KH42 KR42 LB42 LL42 LV42 MF42 MP42 MZ42 NJ42 NT42 OD42 ON42 OX42 PH42 PR42 QB42 QL42 QV42 RF42 RP42 RZ42 SJ42 X42 AH42">
    <cfRule type="expression" dxfId="394" priority="4812">
      <formula>X$41="No"</formula>
    </cfRule>
    <cfRule type="expression" dxfId="393" priority="4813">
      <formula>X4="Y"</formula>
    </cfRule>
  </conditionalFormatting>
  <conditionalFormatting sqref="SK28">
    <cfRule type="expression" dxfId="392" priority="104">
      <formula>SJ$4="Y"</formula>
    </cfRule>
  </conditionalFormatting>
  <conditionalFormatting sqref="SA37:SI42">
    <cfRule type="expression" dxfId="391" priority="102">
      <formula>RZ4="Y"</formula>
    </cfRule>
  </conditionalFormatting>
  <conditionalFormatting sqref="SA28">
    <cfRule type="expression" dxfId="390" priority="101">
      <formula>RZ$4="Y"</formula>
    </cfRule>
  </conditionalFormatting>
  <conditionalFormatting sqref="RQ37:RY42">
    <cfRule type="expression" dxfId="389" priority="98">
      <formula>RP4="Y"</formula>
    </cfRule>
  </conditionalFormatting>
  <conditionalFormatting sqref="RQ28">
    <cfRule type="expression" dxfId="388" priority="97">
      <formula>RP$4="Y"</formula>
    </cfRule>
  </conditionalFormatting>
  <conditionalFormatting sqref="RG37:RO42">
    <cfRule type="expression" dxfId="387" priority="96">
      <formula>RF4="Y"</formula>
    </cfRule>
  </conditionalFormatting>
  <conditionalFormatting sqref="RG28">
    <cfRule type="expression" dxfId="386" priority="95">
      <formula>RF$4="Y"</formula>
    </cfRule>
  </conditionalFormatting>
  <conditionalFormatting sqref="QW37:RE42">
    <cfRule type="expression" dxfId="385" priority="94">
      <formula>QV4="Y"</formula>
    </cfRule>
  </conditionalFormatting>
  <conditionalFormatting sqref="QW28">
    <cfRule type="expression" dxfId="384" priority="93">
      <formula>QV$4="Y"</formula>
    </cfRule>
  </conditionalFormatting>
  <conditionalFormatting sqref="QM37:QU42">
    <cfRule type="expression" dxfId="383" priority="92">
      <formula>QL4="Y"</formula>
    </cfRule>
  </conditionalFormatting>
  <conditionalFormatting sqref="QM28">
    <cfRule type="expression" dxfId="382" priority="91">
      <formula>QL$4="Y"</formula>
    </cfRule>
  </conditionalFormatting>
  <conditionalFormatting sqref="QC37:QK42">
    <cfRule type="expression" dxfId="381" priority="90">
      <formula>QB4="Y"</formula>
    </cfRule>
  </conditionalFormatting>
  <conditionalFormatting sqref="QC28">
    <cfRule type="expression" dxfId="380" priority="89">
      <formula>QB$4="Y"</formula>
    </cfRule>
  </conditionalFormatting>
  <conditionalFormatting sqref="PS37:QA42">
    <cfRule type="expression" dxfId="379" priority="88">
      <formula>PR4="Y"</formula>
    </cfRule>
  </conditionalFormatting>
  <conditionalFormatting sqref="PS28">
    <cfRule type="expression" dxfId="378" priority="87">
      <formula>PR$4="Y"</formula>
    </cfRule>
  </conditionalFormatting>
  <conditionalFormatting sqref="PI37:PQ42">
    <cfRule type="expression" dxfId="377" priority="86">
      <formula>PH4="Y"</formula>
    </cfRule>
  </conditionalFormatting>
  <conditionalFormatting sqref="PI28">
    <cfRule type="expression" dxfId="376" priority="85">
      <formula>PH$4="Y"</formula>
    </cfRule>
  </conditionalFormatting>
  <conditionalFormatting sqref="OY37:PG42">
    <cfRule type="expression" dxfId="375" priority="84">
      <formula>OX4="Y"</formula>
    </cfRule>
  </conditionalFormatting>
  <conditionalFormatting sqref="OY28">
    <cfRule type="expression" dxfId="374" priority="83">
      <formula>OX$4="Y"</formula>
    </cfRule>
  </conditionalFormatting>
  <conditionalFormatting sqref="OO37:OW42">
    <cfRule type="expression" dxfId="373" priority="82">
      <formula>ON4="Y"</formula>
    </cfRule>
  </conditionalFormatting>
  <conditionalFormatting sqref="OO28">
    <cfRule type="expression" dxfId="372" priority="81">
      <formula>ON$4="Y"</formula>
    </cfRule>
  </conditionalFormatting>
  <conditionalFormatting sqref="OE37:OM42">
    <cfRule type="expression" dxfId="371" priority="80">
      <formula>OD4="Y"</formula>
    </cfRule>
  </conditionalFormatting>
  <conditionalFormatting sqref="OE28">
    <cfRule type="expression" dxfId="370" priority="79">
      <formula>OD$4="Y"</formula>
    </cfRule>
  </conditionalFormatting>
  <conditionalFormatting sqref="NU37:OC42">
    <cfRule type="expression" dxfId="369" priority="78">
      <formula>NT4="Y"</formula>
    </cfRule>
  </conditionalFormatting>
  <conditionalFormatting sqref="NU28">
    <cfRule type="expression" dxfId="368" priority="77">
      <formula>NT$4="Y"</formula>
    </cfRule>
  </conditionalFormatting>
  <conditionalFormatting sqref="NK37:NS42">
    <cfRule type="expression" dxfId="367" priority="76">
      <formula>NJ4="Y"</formula>
    </cfRule>
  </conditionalFormatting>
  <conditionalFormatting sqref="NK28">
    <cfRule type="expression" dxfId="366" priority="75">
      <formula>NJ$4="Y"</formula>
    </cfRule>
  </conditionalFormatting>
  <conditionalFormatting sqref="NA37:NI42">
    <cfRule type="expression" dxfId="365" priority="74">
      <formula>MZ4="Y"</formula>
    </cfRule>
  </conditionalFormatting>
  <conditionalFormatting sqref="NA28">
    <cfRule type="expression" dxfId="364" priority="73">
      <formula>MZ$4="Y"</formula>
    </cfRule>
  </conditionalFormatting>
  <conditionalFormatting sqref="MQ37:MY42">
    <cfRule type="expression" dxfId="363" priority="72">
      <formula>MP4="Y"</formula>
    </cfRule>
  </conditionalFormatting>
  <conditionalFormatting sqref="MQ28">
    <cfRule type="expression" dxfId="362" priority="71">
      <formula>MP$4="Y"</formula>
    </cfRule>
  </conditionalFormatting>
  <conditionalFormatting sqref="MG37:MO42">
    <cfRule type="expression" dxfId="361" priority="70">
      <formula>MF4="Y"</formula>
    </cfRule>
  </conditionalFormatting>
  <conditionalFormatting sqref="MG28">
    <cfRule type="expression" dxfId="360" priority="69">
      <formula>MF$4="Y"</formula>
    </cfRule>
  </conditionalFormatting>
  <conditionalFormatting sqref="LW37:ME42">
    <cfRule type="expression" dxfId="359" priority="68">
      <formula>LV4="Y"</formula>
    </cfRule>
  </conditionalFormatting>
  <conditionalFormatting sqref="LW28">
    <cfRule type="expression" dxfId="358" priority="67">
      <formula>LV$4="Y"</formula>
    </cfRule>
  </conditionalFormatting>
  <conditionalFormatting sqref="LM37:LU42">
    <cfRule type="expression" dxfId="357" priority="66">
      <formula>LL4="Y"</formula>
    </cfRule>
  </conditionalFormatting>
  <conditionalFormatting sqref="LM28">
    <cfRule type="expression" dxfId="356" priority="65">
      <formula>LL$4="Y"</formula>
    </cfRule>
  </conditionalFormatting>
  <conditionalFormatting sqref="LC37:LK42">
    <cfRule type="expression" dxfId="355" priority="64">
      <formula>LB4="Y"</formula>
    </cfRule>
  </conditionalFormatting>
  <conditionalFormatting sqref="LC28">
    <cfRule type="expression" dxfId="354" priority="63">
      <formula>LB$4="Y"</formula>
    </cfRule>
  </conditionalFormatting>
  <conditionalFormatting sqref="KS37:LA42">
    <cfRule type="expression" dxfId="353" priority="62">
      <formula>KR4="Y"</formula>
    </cfRule>
  </conditionalFormatting>
  <conditionalFormatting sqref="KS28">
    <cfRule type="expression" dxfId="352" priority="61">
      <formula>KR$4="Y"</formula>
    </cfRule>
  </conditionalFormatting>
  <conditionalFormatting sqref="KI37:KQ42">
    <cfRule type="expression" dxfId="351" priority="60">
      <formula>KH4="Y"</formula>
    </cfRule>
  </conditionalFormatting>
  <conditionalFormatting sqref="KI28">
    <cfRule type="expression" dxfId="350" priority="59">
      <formula>KH$4="Y"</formula>
    </cfRule>
  </conditionalFormatting>
  <conditionalFormatting sqref="JY37:KG42">
    <cfRule type="expression" dxfId="349" priority="58">
      <formula>JX4="Y"</formula>
    </cfRule>
  </conditionalFormatting>
  <conditionalFormatting sqref="JY28">
    <cfRule type="expression" dxfId="348" priority="57">
      <formula>JX$4="Y"</formula>
    </cfRule>
  </conditionalFormatting>
  <conditionalFormatting sqref="JO37:JW42">
    <cfRule type="expression" dxfId="347" priority="56">
      <formula>JN4="Y"</formula>
    </cfRule>
  </conditionalFormatting>
  <conditionalFormatting sqref="JO28">
    <cfRule type="expression" dxfId="346" priority="55">
      <formula>JN$4="Y"</formula>
    </cfRule>
  </conditionalFormatting>
  <conditionalFormatting sqref="JE37:JM42">
    <cfRule type="expression" dxfId="345" priority="54">
      <formula>JD4="Y"</formula>
    </cfRule>
  </conditionalFormatting>
  <conditionalFormatting sqref="JE28">
    <cfRule type="expression" dxfId="344" priority="53">
      <formula>JD$4="Y"</formula>
    </cfRule>
  </conditionalFormatting>
  <conditionalFormatting sqref="IU37:JC42">
    <cfRule type="expression" dxfId="343" priority="52">
      <formula>IT4="Y"</formula>
    </cfRule>
  </conditionalFormatting>
  <conditionalFormatting sqref="IU28">
    <cfRule type="expression" dxfId="342" priority="51">
      <formula>IT$4="Y"</formula>
    </cfRule>
  </conditionalFormatting>
  <conditionalFormatting sqref="IK37:IS42">
    <cfRule type="expression" dxfId="341" priority="50">
      <formula>IJ4="Y"</formula>
    </cfRule>
  </conditionalFormatting>
  <conditionalFormatting sqref="IK28">
    <cfRule type="expression" dxfId="340" priority="49">
      <formula>IJ$4="Y"</formula>
    </cfRule>
  </conditionalFormatting>
  <conditionalFormatting sqref="IA37:II42">
    <cfRule type="expression" dxfId="339" priority="48">
      <formula>HZ4="Y"</formula>
    </cfRule>
  </conditionalFormatting>
  <conditionalFormatting sqref="IA28">
    <cfRule type="expression" dxfId="338" priority="47">
      <formula>HZ$4="Y"</formula>
    </cfRule>
  </conditionalFormatting>
  <conditionalFormatting sqref="HQ37:HY42">
    <cfRule type="expression" dxfId="337" priority="46">
      <formula>HP4="Y"</formula>
    </cfRule>
  </conditionalFormatting>
  <conditionalFormatting sqref="HQ28">
    <cfRule type="expression" dxfId="336" priority="45">
      <formula>HP$4="Y"</formula>
    </cfRule>
  </conditionalFormatting>
  <conditionalFormatting sqref="HG37:HO42">
    <cfRule type="expression" dxfId="335" priority="44">
      <formula>HF4="Y"</formula>
    </cfRule>
  </conditionalFormatting>
  <conditionalFormatting sqref="HG28">
    <cfRule type="expression" dxfId="334" priority="43">
      <formula>HF$4="Y"</formula>
    </cfRule>
  </conditionalFormatting>
  <conditionalFormatting sqref="GW37:HE42">
    <cfRule type="expression" dxfId="333" priority="42">
      <formula>GV4="Y"</formula>
    </cfRule>
  </conditionalFormatting>
  <conditionalFormatting sqref="GW28">
    <cfRule type="expression" dxfId="332" priority="41">
      <formula>GV$4="Y"</formula>
    </cfRule>
  </conditionalFormatting>
  <conditionalFormatting sqref="GC37:GK42">
    <cfRule type="expression" dxfId="331" priority="38">
      <formula>GB4="Y"</formula>
    </cfRule>
  </conditionalFormatting>
  <conditionalFormatting sqref="GC28">
    <cfRule type="expression" dxfId="330" priority="37">
      <formula>GB$4="Y"</formula>
    </cfRule>
  </conditionalFormatting>
  <conditionalFormatting sqref="FS37:GA42">
    <cfRule type="expression" dxfId="329" priority="36">
      <formula>FR4="Y"</formula>
    </cfRule>
  </conditionalFormatting>
  <conditionalFormatting sqref="FS28">
    <cfRule type="expression" dxfId="328" priority="35">
      <formula>FR$4="Y"</formula>
    </cfRule>
  </conditionalFormatting>
  <conditionalFormatting sqref="GM37:GU42">
    <cfRule type="expression" dxfId="327" priority="34">
      <formula>GL4="Y"</formula>
    </cfRule>
  </conditionalFormatting>
  <conditionalFormatting sqref="GM28">
    <cfRule type="expression" dxfId="326" priority="33">
      <formula>GL$4="Y"</formula>
    </cfRule>
  </conditionalFormatting>
  <conditionalFormatting sqref="FI37:FQ42">
    <cfRule type="expression" dxfId="325" priority="32">
      <formula>FH4="Y"</formula>
    </cfRule>
  </conditionalFormatting>
  <conditionalFormatting sqref="FI28">
    <cfRule type="expression" dxfId="324" priority="31">
      <formula>FH$4="Y"</formula>
    </cfRule>
  </conditionalFormatting>
  <conditionalFormatting sqref="EY37:FG42">
    <cfRule type="expression" dxfId="323" priority="30">
      <formula>EX4="Y"</formula>
    </cfRule>
  </conditionalFormatting>
  <conditionalFormatting sqref="EY28">
    <cfRule type="expression" dxfId="322" priority="29">
      <formula>EX$4="Y"</formula>
    </cfRule>
  </conditionalFormatting>
  <conditionalFormatting sqref="EO37:EW42">
    <cfRule type="expression" dxfId="321" priority="28">
      <formula>EN4="Y"</formula>
    </cfRule>
  </conditionalFormatting>
  <conditionalFormatting sqref="EO28">
    <cfRule type="expression" dxfId="320" priority="27">
      <formula>EN$4="Y"</formula>
    </cfRule>
  </conditionalFormatting>
  <conditionalFormatting sqref="EE37:EM42">
    <cfRule type="expression" dxfId="319" priority="26">
      <formula>ED4="Y"</formula>
    </cfRule>
  </conditionalFormatting>
  <conditionalFormatting sqref="EE28">
    <cfRule type="expression" dxfId="318" priority="25">
      <formula>ED$4="Y"</formula>
    </cfRule>
  </conditionalFormatting>
  <conditionalFormatting sqref="DU37:EC42">
    <cfRule type="expression" dxfId="317" priority="24">
      <formula>DT4="Y"</formula>
    </cfRule>
  </conditionalFormatting>
  <conditionalFormatting sqref="DU28">
    <cfRule type="expression" dxfId="316" priority="23">
      <formula>DT$4="Y"</formula>
    </cfRule>
  </conditionalFormatting>
  <conditionalFormatting sqref="DK37:DS42">
    <cfRule type="expression" dxfId="315" priority="22">
      <formula>DJ4="Y"</formula>
    </cfRule>
  </conditionalFormatting>
  <conditionalFormatting sqref="DK28">
    <cfRule type="expression" dxfId="314" priority="21">
      <formula>DJ$4="Y"</formula>
    </cfRule>
  </conditionalFormatting>
  <conditionalFormatting sqref="DA37:DI42">
    <cfRule type="expression" dxfId="313" priority="20">
      <formula>CZ4="Y"</formula>
    </cfRule>
  </conditionalFormatting>
  <conditionalFormatting sqref="DA28">
    <cfRule type="expression" dxfId="312" priority="19">
      <formula>CZ$4="Y"</formula>
    </cfRule>
  </conditionalFormatting>
  <conditionalFormatting sqref="CQ37:CY42">
    <cfRule type="expression" dxfId="311" priority="18">
      <formula>CP4="Y"</formula>
    </cfRule>
  </conditionalFormatting>
  <conditionalFormatting sqref="CQ28">
    <cfRule type="expression" dxfId="310" priority="17">
      <formula>CP$4="Y"</formula>
    </cfRule>
  </conditionalFormatting>
  <conditionalFormatting sqref="CG37:CO42">
    <cfRule type="expression" dxfId="309" priority="16">
      <formula>CF4="Y"</formula>
    </cfRule>
  </conditionalFormatting>
  <conditionalFormatting sqref="CG28">
    <cfRule type="expression" dxfId="308" priority="15">
      <formula>CF$4="Y"</formula>
    </cfRule>
  </conditionalFormatting>
  <conditionalFormatting sqref="BW37:CE42">
    <cfRule type="expression" dxfId="307" priority="14">
      <formula>BV4="Y"</formula>
    </cfRule>
  </conditionalFormatting>
  <conditionalFormatting sqref="BW28">
    <cfRule type="expression" dxfId="306" priority="13">
      <formula>BV$4="Y"</formula>
    </cfRule>
  </conditionalFormatting>
  <conditionalFormatting sqref="BM37:BU42">
    <cfRule type="expression" dxfId="305" priority="12">
      <formula>BL4="Y"</formula>
    </cfRule>
  </conditionalFormatting>
  <conditionalFormatting sqref="BM28">
    <cfRule type="expression" dxfId="304" priority="11">
      <formula>BL$4="Y"</formula>
    </cfRule>
  </conditionalFormatting>
  <conditionalFormatting sqref="BC37:BK42">
    <cfRule type="expression" dxfId="303" priority="10">
      <formula>BB4="Y"</formula>
    </cfRule>
  </conditionalFormatting>
  <conditionalFormatting sqref="BC28">
    <cfRule type="expression" dxfId="302" priority="9">
      <formula>BB$4="Y"</formula>
    </cfRule>
  </conditionalFormatting>
  <conditionalFormatting sqref="AS37:BA42">
    <cfRule type="expression" dxfId="301" priority="8">
      <formula>AR4="Y"</formula>
    </cfRule>
  </conditionalFormatting>
  <conditionalFormatting sqref="AS28">
    <cfRule type="expression" dxfId="300" priority="7">
      <formula>AR$4="Y"</formula>
    </cfRule>
  </conditionalFormatting>
  <conditionalFormatting sqref="AI37:AQ42">
    <cfRule type="expression" dxfId="299" priority="6">
      <formula>AH4="Y"</formula>
    </cfRule>
  </conditionalFormatting>
  <conditionalFormatting sqref="AI28">
    <cfRule type="expression" dxfId="298" priority="5">
      <formula>AH$4="Y"</formula>
    </cfRule>
  </conditionalFormatting>
  <conditionalFormatting sqref="Y37:AG42">
    <cfRule type="expression" dxfId="297" priority="4">
      <formula>X4="Y"</formula>
    </cfRule>
  </conditionalFormatting>
  <conditionalFormatting sqref="Y28">
    <cfRule type="expression" dxfId="296" priority="3">
      <formula>X$4="Y"</formula>
    </cfRule>
  </conditionalFormatting>
  <conditionalFormatting sqref="AH36">
    <cfRule type="expression" dxfId="295" priority="4814">
      <formula>AH4="Y"</formula>
    </cfRule>
  </conditionalFormatting>
  <conditionalFormatting sqref="AH37">
    <cfRule type="expression" dxfId="294" priority="4815">
      <formula>AH4="Y"</formula>
    </cfRule>
  </conditionalFormatting>
  <conditionalFormatting sqref="X38">
    <cfRule type="expression" dxfId="293" priority="4816">
      <formula>AH$37="No"</formula>
    </cfRule>
  </conditionalFormatting>
  <conditionalFormatting sqref="AH38">
    <cfRule type="expression" dxfId="292" priority="4817">
      <formula>#REF!="No"</formula>
    </cfRule>
  </conditionalFormatting>
  <conditionalFormatting sqref="X36">
    <cfRule type="expression" dxfId="291" priority="1">
      <formula>X4="Y"</formula>
    </cfRule>
  </conditionalFormatting>
  <conditionalFormatting sqref="X37">
    <cfRule type="expression" dxfId="290" priority="2">
      <formula>X4="Y"</formula>
    </cfRule>
  </conditionalFormatting>
  <printOptions horizontalCentered="1"/>
  <pageMargins left="0.2" right="0.2" top="0.75" bottom="0.75" header="0.3" footer="0.3"/>
  <pageSetup scale="90" orientation="landscape" horizontalDpi="1200" verticalDpi="1200" r:id="rId1"/>
  <headerFooter>
    <oddHeader>&amp;C&amp;"Times New Roman,Bold"First Things First Cost of Quality Study
Provider Survey for Licensed Centers</oddHeader>
    <oddFooter>&amp;LQuestions? Contact Burns &amp; Associates, Inc. at CostofQuality@burnshealthpolicy.com / or (602) 241-8515&amp;RPrinted &amp;D</oddFooter>
  </headerFooter>
  <rowBreaks count="1" manualBreakCount="1">
    <brk id="26" max="21" man="1"/>
  </rowBreaks>
  <colBreaks count="1" manualBreakCount="1">
    <brk id="12" max="3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 Down Lists'!$D$25:$D$26</xm:f>
          </x14:formula1>
          <xm:sqref>C30:C42 C28 M30:M42 M28 C23 M23 X23 X28 AH23 AH28 SJ30:SJ42 AR23 AR28 AR30:AR42 BB23 BB28 BB30:BB42 BL23 BL28 BL30:BL42 BV23 BV28 BV30:BV42 CF23 CF28 CF30:CF42 CP23 CP28 CP30:CP42 CZ23 CZ28 CZ30:CZ42 DJ23 DJ28 DJ30:DJ42 DT23 DT28 DT30:DT42 ED23 ED28 ED30:ED42 EN23 EN28 EN30:EN42 EX23 EX28 EX30:EX42 FH23 FH28 FH30:FH42 FR23 FR28 FR30:FR42 GB23 GB28 GB30:GB42 GL23 GL28 GL30:GL42 GV23 GV28 GV30:GV42 HF23 HF28 HF30:HF42 HP23 HP28 HP30:HP42 HZ23 HZ28 HZ30:HZ42 IJ23 IJ28 IJ30:IJ42 IT23 IT28 IT30:IT42 JD23 JD28 JD30:JD42 JN23 JN28 JN30:JN42 JX23 JX28 JX30:JX42 KH23 KH28 KH30:KH42 KR23 KR28 KR30:KR42 LB23 LB28 LB30:LB42 LL23 LL28 LL30:LL42 LV23 LV28 LV30:LV42 MF23 MF28 MF30:MF42 MP23 MP28 MP30:MP42 MZ23 MZ28 MZ30:MZ42 NJ23 NJ28 NJ30:NJ42 NT23 NT28 NT30:NT42 OD23 OD28 OD30:OD42 ON23 ON28 ON30:ON42 OX23 OX28 OX30:OX42 PH23 PH28 PH30:PH42 PR23 PR28 PR30:PR42 QB23 QB28 QB30:QB42 QL23 QL28 QL30:QL42 QV23 QV28 QV30:QV42 RF23 RF28 RF30:RF42 RP23 RP28 RP30:RP42 RZ23 RZ28 RZ30:RZ42 SJ23 SJ28 AH30:AH42 X30:X42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IM30"/>
  <sheetViews>
    <sheetView showGridLines="0" zoomScaleNormal="100" zoomScaleSheetLayoutView="100" workbookViewId="0">
      <selection activeCell="E8" sqref="E8"/>
    </sheetView>
  </sheetViews>
  <sheetFormatPr defaultRowHeight="15" x14ac:dyDescent="0.25"/>
  <cols>
    <col min="1" max="1" width="5.28515625" style="98" customWidth="1"/>
    <col min="2" max="2" width="70" customWidth="1"/>
    <col min="3" max="6" width="10.7109375" customWidth="1"/>
    <col min="7" max="7" width="10.7109375" style="3" hidden="1" customWidth="1"/>
    <col min="8" max="105" width="10.7109375" style="5" customWidth="1"/>
    <col min="106" max="133" width="9.140625" style="5"/>
  </cols>
  <sheetData>
    <row r="1" spans="1:247" x14ac:dyDescent="0.25">
      <c r="A1" s="751" t="str">
        <f xml:space="preserve"> IF(ISBLANK('Contact Info'!C7)=TRUE, "",'Contact Info'!C7)</f>
        <v/>
      </c>
      <c r="B1" s="751"/>
      <c r="C1" s="126"/>
      <c r="D1" s="126"/>
      <c r="E1" s="126"/>
      <c r="F1" s="126"/>
      <c r="G1" s="155"/>
    </row>
    <row r="2" spans="1:247" ht="9" customHeight="1" x14ac:dyDescent="0.25"/>
    <row r="3" spans="1:247" ht="15.75" x14ac:dyDescent="0.25">
      <c r="A3" s="752" t="s">
        <v>669</v>
      </c>
      <c r="B3" s="752"/>
      <c r="C3" s="260" t="s">
        <v>540</v>
      </c>
      <c r="D3" s="260" t="s">
        <v>540</v>
      </c>
      <c r="E3" s="260">
        <v>1</v>
      </c>
      <c r="F3" s="260">
        <v>1</v>
      </c>
      <c r="G3" s="156"/>
      <c r="H3" s="145">
        <v>2</v>
      </c>
      <c r="I3" s="145">
        <v>2</v>
      </c>
      <c r="J3" s="145">
        <f>I3+1</f>
        <v>3</v>
      </c>
      <c r="K3" s="145">
        <f>J3</f>
        <v>3</v>
      </c>
      <c r="L3" s="145">
        <f t="shared" ref="L3" si="0">K3+1</f>
        <v>4</v>
      </c>
      <c r="M3" s="145">
        <f t="shared" ref="M3" si="1">L3</f>
        <v>4</v>
      </c>
      <c r="N3" s="145">
        <f t="shared" ref="N3" si="2">M3+1</f>
        <v>5</v>
      </c>
      <c r="O3" s="145">
        <f t="shared" ref="O3" si="3">N3</f>
        <v>5</v>
      </c>
      <c r="P3" s="145">
        <f t="shared" ref="P3" si="4">O3+1</f>
        <v>6</v>
      </c>
      <c r="Q3" s="145">
        <f t="shared" ref="Q3" si="5">P3</f>
        <v>6</v>
      </c>
      <c r="R3" s="145">
        <f t="shared" ref="R3" si="6">Q3+1</f>
        <v>7</v>
      </c>
      <c r="S3" s="145">
        <f t="shared" ref="S3" si="7">R3</f>
        <v>7</v>
      </c>
      <c r="T3" s="145">
        <f t="shared" ref="T3" si="8">S3+1</f>
        <v>8</v>
      </c>
      <c r="U3" s="145">
        <f t="shared" ref="U3" si="9">T3</f>
        <v>8</v>
      </c>
      <c r="V3" s="145">
        <f t="shared" ref="V3" si="10">U3+1</f>
        <v>9</v>
      </c>
      <c r="W3" s="145">
        <f t="shared" ref="W3" si="11">V3</f>
        <v>9</v>
      </c>
      <c r="X3" s="145">
        <f t="shared" ref="X3" si="12">W3+1</f>
        <v>10</v>
      </c>
      <c r="Y3" s="145">
        <f t="shared" ref="Y3" si="13">X3</f>
        <v>10</v>
      </c>
      <c r="Z3" s="145">
        <f t="shared" ref="Z3" si="14">Y3+1</f>
        <v>11</v>
      </c>
      <c r="AA3" s="145">
        <f t="shared" ref="AA3" si="15">Z3</f>
        <v>11</v>
      </c>
      <c r="AB3" s="145">
        <f t="shared" ref="AB3" si="16">AA3+1</f>
        <v>12</v>
      </c>
      <c r="AC3" s="145">
        <f t="shared" ref="AC3" si="17">AB3</f>
        <v>12</v>
      </c>
      <c r="AD3" s="145">
        <f t="shared" ref="AD3" si="18">AC3+1</f>
        <v>13</v>
      </c>
      <c r="AE3" s="145">
        <f t="shared" ref="AE3" si="19">AD3</f>
        <v>13</v>
      </c>
      <c r="AF3" s="145">
        <f t="shared" ref="AF3" si="20">AE3+1</f>
        <v>14</v>
      </c>
      <c r="AG3" s="145">
        <f t="shared" ref="AG3" si="21">AF3</f>
        <v>14</v>
      </c>
      <c r="AH3" s="145">
        <f t="shared" ref="AH3" si="22">AG3+1</f>
        <v>15</v>
      </c>
      <c r="AI3" s="145">
        <f t="shared" ref="AI3" si="23">AH3</f>
        <v>15</v>
      </c>
      <c r="AJ3" s="145">
        <f t="shared" ref="AJ3" si="24">AI3+1</f>
        <v>16</v>
      </c>
      <c r="AK3" s="145">
        <f t="shared" ref="AK3" si="25">AJ3</f>
        <v>16</v>
      </c>
      <c r="AL3" s="145">
        <f t="shared" ref="AL3" si="26">AK3+1</f>
        <v>17</v>
      </c>
      <c r="AM3" s="145">
        <f t="shared" ref="AM3" si="27">AL3</f>
        <v>17</v>
      </c>
      <c r="AN3" s="145">
        <f t="shared" ref="AN3" si="28">AM3+1</f>
        <v>18</v>
      </c>
      <c r="AO3" s="145">
        <f t="shared" ref="AO3" si="29">AN3</f>
        <v>18</v>
      </c>
      <c r="AP3" s="145">
        <f t="shared" ref="AP3" si="30">AO3+1</f>
        <v>19</v>
      </c>
      <c r="AQ3" s="145">
        <f t="shared" ref="AQ3" si="31">AP3</f>
        <v>19</v>
      </c>
      <c r="AR3" s="145">
        <f t="shared" ref="AR3" si="32">AQ3+1</f>
        <v>20</v>
      </c>
      <c r="AS3" s="145">
        <f t="shared" ref="AS3" si="33">AR3</f>
        <v>20</v>
      </c>
      <c r="AT3" s="145">
        <f t="shared" ref="AT3" si="34">AS3+1</f>
        <v>21</v>
      </c>
      <c r="AU3" s="145">
        <f t="shared" ref="AU3" si="35">AT3</f>
        <v>21</v>
      </c>
      <c r="AV3" s="145">
        <f t="shared" ref="AV3" si="36">AU3+1</f>
        <v>22</v>
      </c>
      <c r="AW3" s="145">
        <f t="shared" ref="AW3" si="37">AV3</f>
        <v>22</v>
      </c>
      <c r="AX3" s="145">
        <f t="shared" ref="AX3" si="38">AW3+1</f>
        <v>23</v>
      </c>
      <c r="AY3" s="145">
        <f t="shared" ref="AY3" si="39">AX3</f>
        <v>23</v>
      </c>
      <c r="AZ3" s="145">
        <f t="shared" ref="AZ3" si="40">AY3+1</f>
        <v>24</v>
      </c>
      <c r="BA3" s="145">
        <f t="shared" ref="BA3" si="41">AZ3</f>
        <v>24</v>
      </c>
      <c r="BB3" s="145">
        <f t="shared" ref="BB3" si="42">BA3+1</f>
        <v>25</v>
      </c>
      <c r="BC3" s="145">
        <f t="shared" ref="BC3" si="43">BB3</f>
        <v>25</v>
      </c>
      <c r="BD3" s="145">
        <f t="shared" ref="BD3" si="44">BC3+1</f>
        <v>26</v>
      </c>
      <c r="BE3" s="145">
        <f t="shared" ref="BE3" si="45">BD3</f>
        <v>26</v>
      </c>
      <c r="BF3" s="145">
        <f t="shared" ref="BF3" si="46">BE3+1</f>
        <v>27</v>
      </c>
      <c r="BG3" s="145">
        <f t="shared" ref="BG3" si="47">BF3</f>
        <v>27</v>
      </c>
      <c r="BH3" s="145">
        <f t="shared" ref="BH3" si="48">BG3+1</f>
        <v>28</v>
      </c>
      <c r="BI3" s="145">
        <f t="shared" ref="BI3" si="49">BH3</f>
        <v>28</v>
      </c>
      <c r="BJ3" s="145">
        <f t="shared" ref="BJ3" si="50">BI3+1</f>
        <v>29</v>
      </c>
      <c r="BK3" s="145">
        <f t="shared" ref="BK3" si="51">BJ3</f>
        <v>29</v>
      </c>
      <c r="BL3" s="145">
        <f t="shared" ref="BL3" si="52">BK3+1</f>
        <v>30</v>
      </c>
      <c r="BM3" s="145">
        <f t="shared" ref="BM3" si="53">BL3</f>
        <v>30</v>
      </c>
      <c r="BN3" s="145">
        <f t="shared" ref="BN3" si="54">BM3+1</f>
        <v>31</v>
      </c>
      <c r="BO3" s="145">
        <f t="shared" ref="BO3" si="55">BN3</f>
        <v>31</v>
      </c>
      <c r="BP3" s="145">
        <f t="shared" ref="BP3" si="56">BO3+1</f>
        <v>32</v>
      </c>
      <c r="BQ3" s="145">
        <f t="shared" ref="BQ3" si="57">BP3</f>
        <v>32</v>
      </c>
      <c r="BR3" s="145">
        <f t="shared" ref="BR3" si="58">BQ3+1</f>
        <v>33</v>
      </c>
      <c r="BS3" s="145">
        <f t="shared" ref="BS3" si="59">BR3</f>
        <v>33</v>
      </c>
      <c r="BT3" s="145">
        <f t="shared" ref="BT3" si="60">BS3+1</f>
        <v>34</v>
      </c>
      <c r="BU3" s="145">
        <f t="shared" ref="BU3" si="61">BT3</f>
        <v>34</v>
      </c>
      <c r="BV3" s="145">
        <f t="shared" ref="BV3" si="62">BU3+1</f>
        <v>35</v>
      </c>
      <c r="BW3" s="145">
        <f t="shared" ref="BW3" si="63">BV3</f>
        <v>35</v>
      </c>
      <c r="BX3" s="145">
        <f t="shared" ref="BX3" si="64">BW3+1</f>
        <v>36</v>
      </c>
      <c r="BY3" s="145">
        <f t="shared" ref="BY3" si="65">BX3</f>
        <v>36</v>
      </c>
      <c r="BZ3" s="145">
        <f t="shared" ref="BZ3" si="66">BY3+1</f>
        <v>37</v>
      </c>
      <c r="CA3" s="145">
        <f t="shared" ref="CA3" si="67">BZ3</f>
        <v>37</v>
      </c>
      <c r="CB3" s="145">
        <f t="shared" ref="CB3" si="68">CA3+1</f>
        <v>38</v>
      </c>
      <c r="CC3" s="145">
        <f t="shared" ref="CC3" si="69">CB3</f>
        <v>38</v>
      </c>
      <c r="CD3" s="145">
        <f t="shared" ref="CD3" si="70">CC3+1</f>
        <v>39</v>
      </c>
      <c r="CE3" s="145">
        <f t="shared" ref="CE3" si="71">CD3</f>
        <v>39</v>
      </c>
      <c r="CF3" s="145">
        <f t="shared" ref="CF3" si="72">CE3+1</f>
        <v>40</v>
      </c>
      <c r="CG3" s="145">
        <f t="shared" ref="CG3" si="73">CF3</f>
        <v>40</v>
      </c>
      <c r="CH3" s="145">
        <f t="shared" ref="CH3" si="74">CG3+1</f>
        <v>41</v>
      </c>
      <c r="CI3" s="145">
        <f t="shared" ref="CI3" si="75">CH3</f>
        <v>41</v>
      </c>
      <c r="CJ3" s="145">
        <f t="shared" ref="CJ3" si="76">CI3+1</f>
        <v>42</v>
      </c>
      <c r="CK3" s="145">
        <f t="shared" ref="CK3" si="77">CJ3</f>
        <v>42</v>
      </c>
      <c r="CL3" s="145">
        <f t="shared" ref="CL3" si="78">CK3+1</f>
        <v>43</v>
      </c>
      <c r="CM3" s="145">
        <f t="shared" ref="CM3" si="79">CL3</f>
        <v>43</v>
      </c>
      <c r="CN3" s="145">
        <f t="shared" ref="CN3" si="80">CM3+1</f>
        <v>44</v>
      </c>
      <c r="CO3" s="145">
        <f t="shared" ref="CO3" si="81">CN3</f>
        <v>44</v>
      </c>
      <c r="CP3" s="145">
        <f t="shared" ref="CP3" si="82">CO3+1</f>
        <v>45</v>
      </c>
      <c r="CQ3" s="145">
        <f t="shared" ref="CQ3" si="83">CP3</f>
        <v>45</v>
      </c>
      <c r="CR3" s="145">
        <f t="shared" ref="CR3" si="84">CQ3+1</f>
        <v>46</v>
      </c>
      <c r="CS3" s="145">
        <f t="shared" ref="CS3" si="85">CR3</f>
        <v>46</v>
      </c>
      <c r="CT3" s="145">
        <f t="shared" ref="CT3" si="86">CS3+1</f>
        <v>47</v>
      </c>
      <c r="CU3" s="145">
        <f t="shared" ref="CU3" si="87">CT3</f>
        <v>47</v>
      </c>
      <c r="CV3" s="145">
        <f t="shared" ref="CV3" si="88">CU3+1</f>
        <v>48</v>
      </c>
      <c r="CW3" s="145">
        <f t="shared" ref="CW3" si="89">CV3</f>
        <v>48</v>
      </c>
      <c r="CX3" s="145">
        <f t="shared" ref="CX3" si="90">CW3+1</f>
        <v>49</v>
      </c>
      <c r="CY3" s="145">
        <f t="shared" ref="CY3" si="91">CX3</f>
        <v>49</v>
      </c>
      <c r="CZ3" s="145">
        <f t="shared" ref="CZ3" si="92">CY3+1</f>
        <v>50</v>
      </c>
      <c r="DA3" s="145">
        <f t="shared" ref="DA3" si="93">CZ3</f>
        <v>50</v>
      </c>
    </row>
    <row r="4" spans="1:247" ht="9" customHeight="1" x14ac:dyDescent="0.25">
      <c r="H4" s="145" t="str">
        <f>IF('Contact Info'!$C$12&gt;=H3, "Y", "")</f>
        <v/>
      </c>
      <c r="I4" s="145" t="str">
        <f>IF('Contact Info'!$C$12&gt;=I3, "Y", "")</f>
        <v/>
      </c>
      <c r="J4" s="145" t="str">
        <f>IF('Contact Info'!$C$12&gt;=J3, "Y", "")</f>
        <v/>
      </c>
      <c r="K4" s="145" t="str">
        <f>IF('Contact Info'!$C$12&gt;=K3, "Y", "")</f>
        <v/>
      </c>
      <c r="L4" s="145" t="str">
        <f>IF('Contact Info'!$C$12&gt;=L3, "Y", "")</f>
        <v/>
      </c>
      <c r="M4" s="145" t="str">
        <f>IF('Contact Info'!$C$12&gt;=M3, "Y", "")</f>
        <v/>
      </c>
      <c r="N4" s="145" t="str">
        <f>IF('Contact Info'!$C$12&gt;=N3, "Y", "")</f>
        <v/>
      </c>
      <c r="O4" s="145" t="str">
        <f>IF('Contact Info'!$C$12&gt;=O3, "Y", "")</f>
        <v/>
      </c>
      <c r="P4" s="145" t="str">
        <f>IF('Contact Info'!$C$12&gt;=P3, "Y", "")</f>
        <v/>
      </c>
      <c r="Q4" s="145" t="str">
        <f>IF('Contact Info'!$C$12&gt;=Q3, "Y", "")</f>
        <v/>
      </c>
      <c r="R4" s="145" t="str">
        <f>IF('Contact Info'!$C$12&gt;=R3, "Y", "")</f>
        <v/>
      </c>
      <c r="S4" s="145" t="str">
        <f>IF('Contact Info'!$C$12&gt;=S3, "Y", "")</f>
        <v/>
      </c>
      <c r="T4" s="145" t="str">
        <f>IF('Contact Info'!$C$12&gt;=T3, "Y", "")</f>
        <v/>
      </c>
      <c r="U4" s="145" t="str">
        <f>IF('Contact Info'!$C$12&gt;=U3, "Y", "")</f>
        <v/>
      </c>
      <c r="V4" s="145" t="str">
        <f>IF('Contact Info'!$C$12&gt;=V3, "Y", "")</f>
        <v/>
      </c>
      <c r="W4" s="145" t="str">
        <f>IF('Contact Info'!$C$12&gt;=W3, "Y", "")</f>
        <v/>
      </c>
      <c r="X4" s="145" t="str">
        <f>IF('Contact Info'!$C$12&gt;=X3, "Y", "")</f>
        <v/>
      </c>
      <c r="Y4" s="145" t="str">
        <f>IF('Contact Info'!$C$12&gt;=Y3, "Y", "")</f>
        <v/>
      </c>
      <c r="Z4" s="145" t="str">
        <f>IF('Contact Info'!$C$12&gt;=Z3, "Y", "")</f>
        <v/>
      </c>
      <c r="AA4" s="145" t="str">
        <f>IF('Contact Info'!$C$12&gt;=AA3, "Y", "")</f>
        <v/>
      </c>
      <c r="AB4" s="145" t="str">
        <f>IF('Contact Info'!$C$12&gt;=AB3, "Y", "")</f>
        <v/>
      </c>
      <c r="AC4" s="145" t="str">
        <f>IF('Contact Info'!$C$12&gt;=AC3, "Y", "")</f>
        <v/>
      </c>
      <c r="AD4" s="145" t="str">
        <f>IF('Contact Info'!$C$12&gt;=AD3, "Y", "")</f>
        <v/>
      </c>
      <c r="AE4" s="145" t="str">
        <f>IF('Contact Info'!$C$12&gt;=AE3, "Y", "")</f>
        <v/>
      </c>
      <c r="AF4" s="145" t="str">
        <f>IF('Contact Info'!$C$12&gt;=AF3, "Y", "")</f>
        <v/>
      </c>
      <c r="AG4" s="145" t="str">
        <f>IF('Contact Info'!$C$12&gt;=AG3, "Y", "")</f>
        <v/>
      </c>
      <c r="AH4" s="145" t="str">
        <f>IF('Contact Info'!$C$12&gt;=AH3, "Y", "")</f>
        <v/>
      </c>
      <c r="AI4" s="145" t="str">
        <f>IF('Contact Info'!$C$12&gt;=AI3, "Y", "")</f>
        <v/>
      </c>
      <c r="AJ4" s="145" t="str">
        <f>IF('Contact Info'!$C$12&gt;=AJ3, "Y", "")</f>
        <v/>
      </c>
      <c r="AK4" s="145" t="str">
        <f>IF('Contact Info'!$C$12&gt;=AK3, "Y", "")</f>
        <v/>
      </c>
      <c r="AL4" s="145" t="str">
        <f>IF('Contact Info'!$C$12&gt;=AL3, "Y", "")</f>
        <v/>
      </c>
      <c r="AM4" s="145" t="str">
        <f>IF('Contact Info'!$C$12&gt;=AM3, "Y", "")</f>
        <v/>
      </c>
      <c r="AN4" s="145" t="str">
        <f>IF('Contact Info'!$C$12&gt;=AN3, "Y", "")</f>
        <v/>
      </c>
      <c r="AO4" s="145" t="str">
        <f>IF('Contact Info'!$C$12&gt;=AO3, "Y", "")</f>
        <v/>
      </c>
      <c r="AP4" s="145" t="str">
        <f>IF('Contact Info'!$C$12&gt;=AP3, "Y", "")</f>
        <v/>
      </c>
      <c r="AQ4" s="145" t="str">
        <f>IF('Contact Info'!$C$12&gt;=AQ3, "Y", "")</f>
        <v/>
      </c>
      <c r="AR4" s="145" t="str">
        <f>IF('Contact Info'!$C$12&gt;=AR3, "Y", "")</f>
        <v/>
      </c>
      <c r="AS4" s="145" t="str">
        <f>IF('Contact Info'!$C$12&gt;=AS3, "Y", "")</f>
        <v/>
      </c>
      <c r="AT4" s="145" t="str">
        <f>IF('Contact Info'!$C$12&gt;=AT3, "Y", "")</f>
        <v/>
      </c>
      <c r="AU4" s="145" t="str">
        <f>IF('Contact Info'!$C$12&gt;=AU3, "Y", "")</f>
        <v/>
      </c>
      <c r="AV4" s="145" t="str">
        <f>IF('Contact Info'!$C$12&gt;=AV3, "Y", "")</f>
        <v/>
      </c>
      <c r="AW4" s="145" t="str">
        <f>IF('Contact Info'!$C$12&gt;=AW3, "Y", "")</f>
        <v/>
      </c>
      <c r="AX4" s="145" t="str">
        <f>IF('Contact Info'!$C$12&gt;=AX3, "Y", "")</f>
        <v/>
      </c>
      <c r="AY4" s="145" t="str">
        <f>IF('Contact Info'!$C$12&gt;=AY3, "Y", "")</f>
        <v/>
      </c>
      <c r="AZ4" s="145" t="str">
        <f>IF('Contact Info'!$C$12&gt;=AZ3, "Y", "")</f>
        <v/>
      </c>
      <c r="BA4" s="145" t="str">
        <f>IF('Contact Info'!$C$12&gt;=BA3, "Y", "")</f>
        <v/>
      </c>
      <c r="BB4" s="145" t="str">
        <f>IF('Contact Info'!$C$12&gt;=BB3, "Y", "")</f>
        <v/>
      </c>
      <c r="BC4" s="145" t="str">
        <f>IF('Contact Info'!$C$12&gt;=BC3, "Y", "")</f>
        <v/>
      </c>
      <c r="BD4" s="145" t="str">
        <f>IF('Contact Info'!$C$12&gt;=BD3, "Y", "")</f>
        <v/>
      </c>
      <c r="BE4" s="145" t="str">
        <f>IF('Contact Info'!$C$12&gt;=BE3, "Y", "")</f>
        <v/>
      </c>
      <c r="BF4" s="145" t="str">
        <f>IF('Contact Info'!$C$12&gt;=BF3, "Y", "")</f>
        <v/>
      </c>
      <c r="BG4" s="145" t="str">
        <f>IF('Contact Info'!$C$12&gt;=BG3, "Y", "")</f>
        <v/>
      </c>
      <c r="BH4" s="145" t="str">
        <f>IF('Contact Info'!$C$12&gt;=BH3, "Y", "")</f>
        <v/>
      </c>
      <c r="BI4" s="145" t="str">
        <f>IF('Contact Info'!$C$12&gt;=BI3, "Y", "")</f>
        <v/>
      </c>
      <c r="BJ4" s="145" t="str">
        <f>IF('Contact Info'!$C$12&gt;=BJ3, "Y", "")</f>
        <v/>
      </c>
      <c r="BK4" s="145" t="str">
        <f>IF('Contact Info'!$C$12&gt;=BK3, "Y", "")</f>
        <v/>
      </c>
      <c r="BL4" s="145" t="str">
        <f>IF('Contact Info'!$C$12&gt;=BL3, "Y", "")</f>
        <v/>
      </c>
      <c r="BM4" s="145" t="str">
        <f>IF('Contact Info'!$C$12&gt;=BM3, "Y", "")</f>
        <v/>
      </c>
      <c r="BN4" s="145" t="str">
        <f>IF('Contact Info'!$C$12&gt;=BN3, "Y", "")</f>
        <v/>
      </c>
      <c r="BO4" s="145" t="str">
        <f>IF('Contact Info'!$C$12&gt;=BO3, "Y", "")</f>
        <v/>
      </c>
      <c r="BP4" s="145" t="str">
        <f>IF('Contact Info'!$C$12&gt;=BP3, "Y", "")</f>
        <v/>
      </c>
      <c r="BQ4" s="145" t="str">
        <f>IF('Contact Info'!$C$12&gt;=BQ3, "Y", "")</f>
        <v/>
      </c>
      <c r="BR4" s="145" t="str">
        <f>IF('Contact Info'!$C$12&gt;=BR3, "Y", "")</f>
        <v/>
      </c>
      <c r="BS4" s="145" t="str">
        <f>IF('Contact Info'!$C$12&gt;=BS3, "Y", "")</f>
        <v/>
      </c>
      <c r="BT4" s="145" t="str">
        <f>IF('Contact Info'!$C$12&gt;=BT3, "Y", "")</f>
        <v/>
      </c>
      <c r="BU4" s="145" t="str">
        <f>IF('Contact Info'!$C$12&gt;=BU3, "Y", "")</f>
        <v/>
      </c>
      <c r="BV4" s="145" t="str">
        <f>IF('Contact Info'!$C$12&gt;=BV3, "Y", "")</f>
        <v/>
      </c>
      <c r="BW4" s="145" t="str">
        <f>IF('Contact Info'!$C$12&gt;=BW3, "Y", "")</f>
        <v/>
      </c>
      <c r="BX4" s="145" t="str">
        <f>IF('Contact Info'!$C$12&gt;=BX3, "Y", "")</f>
        <v/>
      </c>
      <c r="BY4" s="145" t="str">
        <f>IF('Contact Info'!$C$12&gt;=BY3, "Y", "")</f>
        <v/>
      </c>
      <c r="BZ4" s="145" t="str">
        <f>IF('Contact Info'!$C$12&gt;=BZ3, "Y", "")</f>
        <v/>
      </c>
      <c r="CA4" s="145" t="str">
        <f>IF('Contact Info'!$C$12&gt;=CA3, "Y", "")</f>
        <v/>
      </c>
      <c r="CB4" s="145" t="str">
        <f>IF('Contact Info'!$C$12&gt;=CB3, "Y", "")</f>
        <v/>
      </c>
      <c r="CC4" s="145" t="str">
        <f>IF('Contact Info'!$C$12&gt;=CC3, "Y", "")</f>
        <v/>
      </c>
      <c r="CD4" s="145" t="str">
        <f>IF('Contact Info'!$C$12&gt;=CD3, "Y", "")</f>
        <v/>
      </c>
      <c r="CE4" s="145" t="str">
        <f>IF('Contact Info'!$C$12&gt;=CE3, "Y", "")</f>
        <v/>
      </c>
      <c r="CF4" s="145" t="str">
        <f>IF('Contact Info'!$C$12&gt;=CF3, "Y", "")</f>
        <v/>
      </c>
      <c r="CG4" s="145" t="str">
        <f>IF('Contact Info'!$C$12&gt;=CG3, "Y", "")</f>
        <v/>
      </c>
      <c r="CH4" s="145" t="str">
        <f>IF('Contact Info'!$C$12&gt;=CH3, "Y", "")</f>
        <v/>
      </c>
      <c r="CI4" s="145" t="str">
        <f>IF('Contact Info'!$C$12&gt;=CI3, "Y", "")</f>
        <v/>
      </c>
      <c r="CJ4" s="145" t="str">
        <f>IF('Contact Info'!$C$12&gt;=CJ3, "Y", "")</f>
        <v/>
      </c>
      <c r="CK4" s="145" t="str">
        <f>IF('Contact Info'!$C$12&gt;=CK3, "Y", "")</f>
        <v/>
      </c>
      <c r="CL4" s="145" t="str">
        <f>IF('Contact Info'!$C$12&gt;=CL3, "Y", "")</f>
        <v/>
      </c>
      <c r="CM4" s="145" t="str">
        <f>IF('Contact Info'!$C$12&gt;=CM3, "Y", "")</f>
        <v/>
      </c>
      <c r="CN4" s="145" t="str">
        <f>IF('Contact Info'!$C$12&gt;=CN3, "Y", "")</f>
        <v/>
      </c>
      <c r="CO4" s="145" t="str">
        <f>IF('Contact Info'!$C$12&gt;=CO3, "Y", "")</f>
        <v/>
      </c>
      <c r="CP4" s="145" t="str">
        <f>IF('Contact Info'!$C$12&gt;=CP3, "Y", "")</f>
        <v/>
      </c>
      <c r="CQ4" s="145" t="str">
        <f>IF('Contact Info'!$C$12&gt;=CQ3, "Y", "")</f>
        <v/>
      </c>
      <c r="CR4" s="145" t="str">
        <f>IF('Contact Info'!$C$12&gt;=CR3, "Y", "")</f>
        <v/>
      </c>
      <c r="CS4" s="145" t="str">
        <f>IF('Contact Info'!$C$12&gt;=CS3, "Y", "")</f>
        <v/>
      </c>
      <c r="CT4" s="145" t="str">
        <f>IF('Contact Info'!$C$12&gt;=CT3, "Y", "")</f>
        <v/>
      </c>
      <c r="CU4" s="145" t="str">
        <f>IF('Contact Info'!$C$12&gt;=CU3, "Y", "")</f>
        <v/>
      </c>
      <c r="CV4" s="145" t="str">
        <f>IF('Contact Info'!$C$12&gt;=CV3, "Y", "")</f>
        <v/>
      </c>
      <c r="CW4" s="145" t="str">
        <f>IF('Contact Info'!$C$12&gt;=CW3, "Y", "")</f>
        <v/>
      </c>
      <c r="CX4" s="145" t="str">
        <f>IF('Contact Info'!$C$12&gt;=CX3, "Y", "")</f>
        <v/>
      </c>
      <c r="CY4" s="145" t="str">
        <f>IF('Contact Info'!$C$12&gt;=CY3, "Y", "")</f>
        <v/>
      </c>
      <c r="CZ4" s="145" t="str">
        <f>IF('Contact Info'!$C$12&gt;=CZ3, "Y", "")</f>
        <v/>
      </c>
      <c r="DA4" s="145" t="str">
        <f>IF('Contact Info'!$C$12&gt;=DA3, "Y", "")</f>
        <v/>
      </c>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c r="EC4" s="152"/>
      <c r="ED4" s="152"/>
      <c r="EE4" s="152"/>
      <c r="EF4" s="152"/>
      <c r="EG4" s="152"/>
      <c r="EH4" s="152"/>
      <c r="EI4" s="152"/>
      <c r="EJ4" s="152"/>
      <c r="EK4" s="152"/>
      <c r="EL4" s="152"/>
      <c r="EM4" s="152"/>
      <c r="EN4" s="152"/>
      <c r="EO4" s="152"/>
      <c r="EP4" s="152"/>
      <c r="EQ4" s="152"/>
      <c r="ER4" s="152"/>
      <c r="ES4" s="152"/>
      <c r="ET4" s="152"/>
      <c r="EU4" s="152"/>
      <c r="EV4" s="152"/>
      <c r="EW4" s="152"/>
      <c r="EX4" s="152"/>
      <c r="EY4" s="152"/>
      <c r="EZ4" s="152"/>
      <c r="FA4" s="152"/>
      <c r="FB4" s="152"/>
      <c r="FC4" s="152"/>
      <c r="FD4" s="152"/>
      <c r="FE4" s="152"/>
      <c r="FF4" s="152"/>
      <c r="FG4" s="152"/>
      <c r="FH4" s="152"/>
      <c r="FI4" s="152"/>
      <c r="FJ4" s="152"/>
      <c r="FK4" s="152"/>
      <c r="FL4" s="152"/>
      <c r="FM4" s="152"/>
      <c r="FN4" s="152"/>
      <c r="FO4" s="152"/>
      <c r="FP4" s="152"/>
      <c r="FQ4" s="152"/>
      <c r="FR4" s="152"/>
      <c r="FS4" s="152"/>
      <c r="FT4" s="152"/>
      <c r="FU4" s="152"/>
      <c r="FV4" s="152"/>
      <c r="FW4" s="152"/>
      <c r="FX4" s="152"/>
      <c r="FY4" s="152"/>
      <c r="FZ4" s="152"/>
      <c r="GA4" s="152"/>
      <c r="GB4" s="152"/>
      <c r="GC4" s="152"/>
      <c r="GD4" s="152"/>
      <c r="GE4" s="152"/>
      <c r="GF4" s="152"/>
      <c r="GG4" s="152"/>
      <c r="GH4" s="152"/>
      <c r="GI4" s="152"/>
      <c r="GJ4" s="152"/>
      <c r="GK4" s="152"/>
      <c r="GL4" s="152"/>
      <c r="GM4" s="152"/>
      <c r="GN4" s="152"/>
      <c r="GO4" s="152"/>
      <c r="GP4" s="152"/>
      <c r="GQ4" s="152"/>
      <c r="GR4" s="152"/>
      <c r="GS4" s="152"/>
      <c r="GT4" s="152"/>
      <c r="GU4" s="152"/>
      <c r="GV4" s="152"/>
      <c r="GW4" s="152"/>
      <c r="GX4" s="152"/>
      <c r="GY4" s="152"/>
      <c r="GZ4" s="152"/>
      <c r="HA4" s="152"/>
      <c r="HB4" s="152"/>
      <c r="HC4" s="152"/>
      <c r="HD4" s="152"/>
      <c r="HE4" s="152"/>
      <c r="HF4" s="152"/>
      <c r="HG4" s="152"/>
      <c r="HH4" s="152"/>
      <c r="HI4" s="152"/>
      <c r="HJ4" s="152"/>
      <c r="HK4" s="152"/>
      <c r="HL4" s="152"/>
      <c r="HM4" s="152"/>
      <c r="HN4" s="152"/>
      <c r="HO4" s="152"/>
      <c r="HP4" s="152"/>
      <c r="HQ4" s="152"/>
      <c r="HR4" s="152"/>
      <c r="HS4" s="152"/>
      <c r="HT4" s="152"/>
      <c r="HU4" s="152"/>
      <c r="HV4" s="152"/>
      <c r="HW4" s="152"/>
      <c r="HX4" s="152"/>
      <c r="HY4" s="152"/>
      <c r="HZ4" s="152"/>
      <c r="IA4" s="152"/>
      <c r="IB4" s="152"/>
      <c r="IC4" s="152"/>
      <c r="ID4" s="152"/>
      <c r="IE4" s="152"/>
      <c r="IF4" s="152"/>
      <c r="IG4" s="152"/>
      <c r="IH4" s="152"/>
      <c r="II4" s="152"/>
      <c r="IJ4" s="152"/>
      <c r="IK4" s="152"/>
      <c r="IL4" s="152"/>
      <c r="IM4" s="152"/>
    </row>
    <row r="5" spans="1:247" x14ac:dyDescent="0.25">
      <c r="A5" s="146" t="s">
        <v>46</v>
      </c>
      <c r="B5" s="147" t="s">
        <v>47</v>
      </c>
      <c r="C5" s="784" t="s">
        <v>540</v>
      </c>
      <c r="D5" s="784"/>
      <c r="E5" s="784" t="s">
        <v>23</v>
      </c>
      <c r="F5" s="784"/>
      <c r="G5" s="144"/>
      <c r="H5" s="878" t="str">
        <f>IF(H4="Y", "Input", "")</f>
        <v/>
      </c>
      <c r="I5" s="878"/>
      <c r="J5" s="878" t="str">
        <f t="shared" ref="J5" si="94">IF(J4="Y", "Input", "")</f>
        <v/>
      </c>
      <c r="K5" s="878"/>
      <c r="L5" s="878" t="str">
        <f t="shared" ref="L5" si="95">IF(L4="Y", "Input", "")</f>
        <v/>
      </c>
      <c r="M5" s="878"/>
      <c r="N5" s="878" t="str">
        <f t="shared" ref="N5" si="96">IF(N4="Y", "Input", "")</f>
        <v/>
      </c>
      <c r="O5" s="878"/>
      <c r="P5" s="878" t="str">
        <f t="shared" ref="P5" si="97">IF(P4="Y", "Input", "")</f>
        <v/>
      </c>
      <c r="Q5" s="878"/>
      <c r="R5" s="878" t="str">
        <f t="shared" ref="R5" si="98">IF(R4="Y", "Input", "")</f>
        <v/>
      </c>
      <c r="S5" s="878"/>
      <c r="T5" s="878" t="str">
        <f t="shared" ref="T5" si="99">IF(T4="Y", "Input", "")</f>
        <v/>
      </c>
      <c r="U5" s="878"/>
      <c r="V5" s="878" t="str">
        <f t="shared" ref="V5" si="100">IF(V4="Y", "Input", "")</f>
        <v/>
      </c>
      <c r="W5" s="878"/>
      <c r="X5" s="878" t="str">
        <f t="shared" ref="X5" si="101">IF(X4="Y", "Input", "")</f>
        <v/>
      </c>
      <c r="Y5" s="878"/>
      <c r="Z5" s="878" t="str">
        <f t="shared" ref="Z5" si="102">IF(Z4="Y", "Input", "")</f>
        <v/>
      </c>
      <c r="AA5" s="878"/>
      <c r="AB5" s="878" t="str">
        <f t="shared" ref="AB5" si="103">IF(AB4="Y", "Input", "")</f>
        <v/>
      </c>
      <c r="AC5" s="878"/>
      <c r="AD5" s="878" t="str">
        <f t="shared" ref="AD5" si="104">IF(AD4="Y", "Input", "")</f>
        <v/>
      </c>
      <c r="AE5" s="878"/>
      <c r="AF5" s="878" t="str">
        <f t="shared" ref="AF5" si="105">IF(AF4="Y", "Input", "")</f>
        <v/>
      </c>
      <c r="AG5" s="878"/>
      <c r="AH5" s="878" t="str">
        <f t="shared" ref="AH5" si="106">IF(AH4="Y", "Input", "")</f>
        <v/>
      </c>
      <c r="AI5" s="878"/>
      <c r="AJ5" s="878" t="str">
        <f t="shared" ref="AJ5" si="107">IF(AJ4="Y", "Input", "")</f>
        <v/>
      </c>
      <c r="AK5" s="878"/>
      <c r="AL5" s="878" t="str">
        <f t="shared" ref="AL5" si="108">IF(AL4="Y", "Input", "")</f>
        <v/>
      </c>
      <c r="AM5" s="878"/>
      <c r="AN5" s="878" t="str">
        <f t="shared" ref="AN5" si="109">IF(AN4="Y", "Input", "")</f>
        <v/>
      </c>
      <c r="AO5" s="878"/>
      <c r="AP5" s="878" t="str">
        <f t="shared" ref="AP5" si="110">IF(AP4="Y", "Input", "")</f>
        <v/>
      </c>
      <c r="AQ5" s="878"/>
      <c r="AR5" s="878" t="str">
        <f t="shared" ref="AR5" si="111">IF(AR4="Y", "Input", "")</f>
        <v/>
      </c>
      <c r="AS5" s="878"/>
      <c r="AT5" s="878" t="str">
        <f t="shared" ref="AT5" si="112">IF(AT4="Y", "Input", "")</f>
        <v/>
      </c>
      <c r="AU5" s="878"/>
      <c r="AV5" s="878" t="str">
        <f t="shared" ref="AV5" si="113">IF(AV4="Y", "Input", "")</f>
        <v/>
      </c>
      <c r="AW5" s="878"/>
      <c r="AX5" s="878" t="str">
        <f t="shared" ref="AX5" si="114">IF(AX4="Y", "Input", "")</f>
        <v/>
      </c>
      <c r="AY5" s="878"/>
      <c r="AZ5" s="878" t="str">
        <f t="shared" ref="AZ5" si="115">IF(AZ4="Y", "Input", "")</f>
        <v/>
      </c>
      <c r="BA5" s="878"/>
      <c r="BB5" s="878" t="str">
        <f t="shared" ref="BB5" si="116">IF(BB4="Y", "Input", "")</f>
        <v/>
      </c>
      <c r="BC5" s="878"/>
      <c r="BD5" s="878" t="str">
        <f t="shared" ref="BD5" si="117">IF(BD4="Y", "Input", "")</f>
        <v/>
      </c>
      <c r="BE5" s="878"/>
      <c r="BF5" s="878" t="str">
        <f t="shared" ref="BF5" si="118">IF(BF4="Y", "Input", "")</f>
        <v/>
      </c>
      <c r="BG5" s="878"/>
      <c r="BH5" s="878" t="str">
        <f t="shared" ref="BH5" si="119">IF(BH4="Y", "Input", "")</f>
        <v/>
      </c>
      <c r="BI5" s="878"/>
      <c r="BJ5" s="878" t="str">
        <f t="shared" ref="BJ5" si="120">IF(BJ4="Y", "Input", "")</f>
        <v/>
      </c>
      <c r="BK5" s="878"/>
      <c r="BL5" s="878" t="str">
        <f t="shared" ref="BL5" si="121">IF(BL4="Y", "Input", "")</f>
        <v/>
      </c>
      <c r="BM5" s="878"/>
      <c r="BN5" s="878" t="str">
        <f t="shared" ref="BN5" si="122">IF(BN4="Y", "Input", "")</f>
        <v/>
      </c>
      <c r="BO5" s="878"/>
      <c r="BP5" s="878" t="str">
        <f t="shared" ref="BP5" si="123">IF(BP4="Y", "Input", "")</f>
        <v/>
      </c>
      <c r="BQ5" s="878"/>
      <c r="BR5" s="878" t="str">
        <f t="shared" ref="BR5" si="124">IF(BR4="Y", "Input", "")</f>
        <v/>
      </c>
      <c r="BS5" s="878"/>
      <c r="BT5" s="878" t="str">
        <f t="shared" ref="BT5" si="125">IF(BT4="Y", "Input", "")</f>
        <v/>
      </c>
      <c r="BU5" s="878"/>
      <c r="BV5" s="878" t="str">
        <f t="shared" ref="BV5" si="126">IF(BV4="Y", "Input", "")</f>
        <v/>
      </c>
      <c r="BW5" s="878"/>
      <c r="BX5" s="878" t="str">
        <f t="shared" ref="BX5" si="127">IF(BX4="Y", "Input", "")</f>
        <v/>
      </c>
      <c r="BY5" s="878"/>
      <c r="BZ5" s="878" t="str">
        <f t="shared" ref="BZ5" si="128">IF(BZ4="Y", "Input", "")</f>
        <v/>
      </c>
      <c r="CA5" s="878"/>
      <c r="CB5" s="878" t="str">
        <f t="shared" ref="CB5" si="129">IF(CB4="Y", "Input", "")</f>
        <v/>
      </c>
      <c r="CC5" s="878"/>
      <c r="CD5" s="878" t="str">
        <f t="shared" ref="CD5" si="130">IF(CD4="Y", "Input", "")</f>
        <v/>
      </c>
      <c r="CE5" s="878"/>
      <c r="CF5" s="878" t="str">
        <f t="shared" ref="CF5" si="131">IF(CF4="Y", "Input", "")</f>
        <v/>
      </c>
      <c r="CG5" s="878"/>
      <c r="CH5" s="878" t="str">
        <f t="shared" ref="CH5" si="132">IF(CH4="Y", "Input", "")</f>
        <v/>
      </c>
      <c r="CI5" s="878"/>
      <c r="CJ5" s="878" t="str">
        <f t="shared" ref="CJ5" si="133">IF(CJ4="Y", "Input", "")</f>
        <v/>
      </c>
      <c r="CK5" s="878"/>
      <c r="CL5" s="878" t="str">
        <f t="shared" ref="CL5" si="134">IF(CL4="Y", "Input", "")</f>
        <v/>
      </c>
      <c r="CM5" s="878"/>
      <c r="CN5" s="878" t="str">
        <f t="shared" ref="CN5" si="135">IF(CN4="Y", "Input", "")</f>
        <v/>
      </c>
      <c r="CO5" s="878"/>
      <c r="CP5" s="878" t="str">
        <f t="shared" ref="CP5" si="136">IF(CP4="Y", "Input", "")</f>
        <v/>
      </c>
      <c r="CQ5" s="878"/>
      <c r="CR5" s="878" t="str">
        <f t="shared" ref="CR5" si="137">IF(CR4="Y", "Input", "")</f>
        <v/>
      </c>
      <c r="CS5" s="878"/>
      <c r="CT5" s="878" t="str">
        <f t="shared" ref="CT5" si="138">IF(CT4="Y", "Input", "")</f>
        <v/>
      </c>
      <c r="CU5" s="878"/>
      <c r="CV5" s="878" t="str">
        <f t="shared" ref="CV5" si="139">IF(CV4="Y", "Input", "")</f>
        <v/>
      </c>
      <c r="CW5" s="878"/>
      <c r="CX5" s="878" t="str">
        <f t="shared" ref="CX5" si="140">IF(CX4="Y", "Input", "")</f>
        <v/>
      </c>
      <c r="CY5" s="878"/>
      <c r="CZ5" s="878" t="str">
        <f t="shared" ref="CZ5" si="141">IF(CZ4="Y", "Input", "")</f>
        <v/>
      </c>
      <c r="DA5" s="878"/>
    </row>
    <row r="6" spans="1:247" x14ac:dyDescent="0.25">
      <c r="A6" s="776" t="s">
        <v>586</v>
      </c>
      <c r="B6" s="778"/>
      <c r="C6" s="879" t="s">
        <v>542</v>
      </c>
      <c r="D6" s="879"/>
      <c r="E6" s="879" t="str">
        <f>Locations!$G$40</f>
        <v xml:space="preserve">Site 1: </v>
      </c>
      <c r="F6" s="879"/>
      <c r="G6" s="144"/>
      <c r="H6" s="859" t="str">
        <f>IF(H4="Y", INDEX(Locations!$G$40:$G$89, MATCH(H3, Locations!$D$40:$D$89, 0)), "")</f>
        <v/>
      </c>
      <c r="I6" s="859"/>
      <c r="J6" s="859" t="str">
        <f>IF(J4="Y", INDEX(Locations!$G$40:$G$89, MATCH(J3, Locations!$D$40:$D$89, 0)), "")</f>
        <v/>
      </c>
      <c r="K6" s="859"/>
      <c r="L6" s="859" t="str">
        <f>IF(L4="Y", INDEX(Locations!$G$40:$G$89, MATCH(L3, Locations!$D$40:$D$89, 0)), "")</f>
        <v/>
      </c>
      <c r="M6" s="859"/>
      <c r="N6" s="859" t="str">
        <f>IF(N4="Y", INDEX(Locations!$G$40:$G$89, MATCH(N3, Locations!$D$40:$D$89, 0)), "")</f>
        <v/>
      </c>
      <c r="O6" s="859"/>
      <c r="P6" s="859" t="str">
        <f>IF(P4="Y", INDEX(Locations!$G$40:$G$89, MATCH(P3, Locations!$D$40:$D$89, 0)), "")</f>
        <v/>
      </c>
      <c r="Q6" s="859"/>
      <c r="R6" s="859" t="str">
        <f>IF(R4="Y", INDEX(Locations!$G$40:$G$89, MATCH(R3, Locations!$D$40:$D$89, 0)), "")</f>
        <v/>
      </c>
      <c r="S6" s="859"/>
      <c r="T6" s="859" t="str">
        <f>IF(T4="Y", INDEX(Locations!$G$40:$G$89, MATCH(T3, Locations!$D$40:$D$89, 0)), "")</f>
        <v/>
      </c>
      <c r="U6" s="859"/>
      <c r="V6" s="859" t="str">
        <f>IF(V4="Y", INDEX(Locations!$G$40:$G$89, MATCH(V3, Locations!$D$40:$D$89, 0)), "")</f>
        <v/>
      </c>
      <c r="W6" s="859"/>
      <c r="X6" s="859" t="str">
        <f>IF(X4="Y", INDEX(Locations!$G$40:$G$89, MATCH(X3, Locations!$D$40:$D$89, 0)), "")</f>
        <v/>
      </c>
      <c r="Y6" s="859"/>
      <c r="Z6" s="859" t="str">
        <f>IF(Z4="Y", INDEX(Locations!$G$40:$G$89, MATCH(Z3, Locations!$D$40:$D$89, 0)), "")</f>
        <v/>
      </c>
      <c r="AA6" s="859"/>
      <c r="AB6" s="859" t="str">
        <f>IF(AB4="Y", INDEX(Locations!$G$40:$G$89, MATCH(AB3, Locations!$D$40:$D$89, 0)), "")</f>
        <v/>
      </c>
      <c r="AC6" s="859"/>
      <c r="AD6" s="859" t="str">
        <f>IF(AD4="Y", INDEX(Locations!$G$40:$G$89, MATCH(AD3, Locations!$D$40:$D$89, 0)), "")</f>
        <v/>
      </c>
      <c r="AE6" s="859"/>
      <c r="AF6" s="859" t="str">
        <f>IF(AF4="Y", INDEX(Locations!$G$40:$G$89, MATCH(AF3, Locations!$D$40:$D$89, 0)), "")</f>
        <v/>
      </c>
      <c r="AG6" s="859"/>
      <c r="AH6" s="859" t="str">
        <f>IF(AH4="Y", INDEX(Locations!$G$40:$G$89, MATCH(AH3, Locations!$D$40:$D$89, 0)), "")</f>
        <v/>
      </c>
      <c r="AI6" s="859"/>
      <c r="AJ6" s="859" t="str">
        <f>IF(AJ4="Y", INDEX(Locations!$G$40:$G$89, MATCH(AJ3, Locations!$D$40:$D$89, 0)), "")</f>
        <v/>
      </c>
      <c r="AK6" s="859"/>
      <c r="AL6" s="859" t="str">
        <f>IF(AL4="Y", INDEX(Locations!$G$40:$G$89, MATCH(AL3, Locations!$D$40:$D$89, 0)), "")</f>
        <v/>
      </c>
      <c r="AM6" s="859"/>
      <c r="AN6" s="859" t="str">
        <f>IF(AN4="Y", INDEX(Locations!$G$40:$G$89, MATCH(AN3, Locations!$D$40:$D$89, 0)), "")</f>
        <v/>
      </c>
      <c r="AO6" s="859"/>
      <c r="AP6" s="859" t="str">
        <f>IF(AP4="Y", INDEX(Locations!$G$40:$G$89, MATCH(AP3, Locations!$D$40:$D$89, 0)), "")</f>
        <v/>
      </c>
      <c r="AQ6" s="859"/>
      <c r="AR6" s="859" t="str">
        <f>IF(AR4="Y", INDEX(Locations!$G$40:$G$89, MATCH(AR3, Locations!$D$40:$D$89, 0)), "")</f>
        <v/>
      </c>
      <c r="AS6" s="859"/>
      <c r="AT6" s="859" t="str">
        <f>IF(AT4="Y", INDEX(Locations!$G$40:$G$89, MATCH(AT3, Locations!$D$40:$D$89, 0)), "")</f>
        <v/>
      </c>
      <c r="AU6" s="859"/>
      <c r="AV6" s="859" t="str">
        <f>IF(AV4="Y", INDEX(Locations!$G$40:$G$89, MATCH(AV3, Locations!$D$40:$D$89, 0)), "")</f>
        <v/>
      </c>
      <c r="AW6" s="859"/>
      <c r="AX6" s="859" t="str">
        <f>IF(AX4="Y", INDEX(Locations!$G$40:$G$89, MATCH(AX3, Locations!$D$40:$D$89, 0)), "")</f>
        <v/>
      </c>
      <c r="AY6" s="859"/>
      <c r="AZ6" s="859" t="str">
        <f>IF(AZ4="Y", INDEX(Locations!$G$40:$G$89, MATCH(AZ3, Locations!$D$40:$D$89, 0)), "")</f>
        <v/>
      </c>
      <c r="BA6" s="859"/>
      <c r="BB6" s="859" t="str">
        <f>IF(BB4="Y", INDEX(Locations!$G$40:$G$89, MATCH(BB3, Locations!$D$40:$D$89, 0)), "")</f>
        <v/>
      </c>
      <c r="BC6" s="859"/>
      <c r="BD6" s="859" t="str">
        <f>IF(BD4="Y", INDEX(Locations!$G$40:$G$89, MATCH(BD3, Locations!$D$40:$D$89, 0)), "")</f>
        <v/>
      </c>
      <c r="BE6" s="859"/>
      <c r="BF6" s="859" t="str">
        <f>IF(BF4="Y", INDEX(Locations!$G$40:$G$89, MATCH(BF3, Locations!$D$40:$D$89, 0)), "")</f>
        <v/>
      </c>
      <c r="BG6" s="859"/>
      <c r="BH6" s="859" t="str">
        <f>IF(BH4="Y", INDEX(Locations!$G$40:$G$89, MATCH(BH3, Locations!$D$40:$D$89, 0)), "")</f>
        <v/>
      </c>
      <c r="BI6" s="859"/>
      <c r="BJ6" s="859" t="str">
        <f>IF(BJ4="Y", INDEX(Locations!$G$40:$G$89, MATCH(BJ3, Locations!$D$40:$D$89, 0)), "")</f>
        <v/>
      </c>
      <c r="BK6" s="859"/>
      <c r="BL6" s="859" t="str">
        <f>IF(BL4="Y", INDEX(Locations!$G$40:$G$89, MATCH(BL3, Locations!$D$40:$D$89, 0)), "")</f>
        <v/>
      </c>
      <c r="BM6" s="859"/>
      <c r="BN6" s="859" t="str">
        <f>IF(BN4="Y", INDEX(Locations!$G$40:$G$89, MATCH(BN3, Locations!$D$40:$D$89, 0)), "")</f>
        <v/>
      </c>
      <c r="BO6" s="859"/>
      <c r="BP6" s="859" t="str">
        <f>IF(BP4="Y", INDEX(Locations!$G$40:$G$89, MATCH(BP3, Locations!$D$40:$D$89, 0)), "")</f>
        <v/>
      </c>
      <c r="BQ6" s="859"/>
      <c r="BR6" s="859" t="str">
        <f>IF(BR4="Y", INDEX(Locations!$G$40:$G$89, MATCH(BR3, Locations!$D$40:$D$89, 0)), "")</f>
        <v/>
      </c>
      <c r="BS6" s="859"/>
      <c r="BT6" s="859" t="str">
        <f>IF(BT4="Y", INDEX(Locations!$G$40:$G$89, MATCH(BT3, Locations!$D$40:$D$89, 0)), "")</f>
        <v/>
      </c>
      <c r="BU6" s="859"/>
      <c r="BV6" s="859" t="str">
        <f>IF(BV4="Y", INDEX(Locations!$G$40:$G$89, MATCH(BV3, Locations!$D$40:$D$89, 0)), "")</f>
        <v/>
      </c>
      <c r="BW6" s="859"/>
      <c r="BX6" s="859" t="str">
        <f>IF(BX4="Y", INDEX(Locations!$G$40:$G$89, MATCH(BX3, Locations!$D$40:$D$89, 0)), "")</f>
        <v/>
      </c>
      <c r="BY6" s="859"/>
      <c r="BZ6" s="859" t="str">
        <f>IF(BZ4="Y", INDEX(Locations!$G$40:$G$89, MATCH(BZ3, Locations!$D$40:$D$89, 0)), "")</f>
        <v/>
      </c>
      <c r="CA6" s="859"/>
      <c r="CB6" s="859" t="str">
        <f>IF(CB4="Y", INDEX(Locations!$G$40:$G$89, MATCH(CB3, Locations!$D$40:$D$89, 0)), "")</f>
        <v/>
      </c>
      <c r="CC6" s="859"/>
      <c r="CD6" s="859" t="str">
        <f>IF(CD4="Y", INDEX(Locations!$G$40:$G$89, MATCH(CD3, Locations!$D$40:$D$89, 0)), "")</f>
        <v/>
      </c>
      <c r="CE6" s="859"/>
      <c r="CF6" s="859" t="str">
        <f>IF(CF4="Y", INDEX(Locations!$G$40:$G$89, MATCH(CF3, Locations!$D$40:$D$89, 0)), "")</f>
        <v/>
      </c>
      <c r="CG6" s="859"/>
      <c r="CH6" s="859" t="str">
        <f>IF(CH4="Y", INDEX(Locations!$G$40:$G$89, MATCH(CH3, Locations!$D$40:$D$89, 0)), "")</f>
        <v/>
      </c>
      <c r="CI6" s="859"/>
      <c r="CJ6" s="859" t="str">
        <f>IF(CJ4="Y", INDEX(Locations!$G$40:$G$89, MATCH(CJ3, Locations!$D$40:$D$89, 0)), "")</f>
        <v/>
      </c>
      <c r="CK6" s="859"/>
      <c r="CL6" s="859" t="str">
        <f>IF(CL4="Y", INDEX(Locations!$G$40:$G$89, MATCH(CL3, Locations!$D$40:$D$89, 0)), "")</f>
        <v/>
      </c>
      <c r="CM6" s="859"/>
      <c r="CN6" s="859" t="str">
        <f>IF(CN4="Y", INDEX(Locations!$G$40:$G$89, MATCH(CN3, Locations!$D$40:$D$89, 0)), "")</f>
        <v/>
      </c>
      <c r="CO6" s="859"/>
      <c r="CP6" s="859" t="str">
        <f>IF(CP4="Y", INDEX(Locations!$G$40:$G$89, MATCH(CP3, Locations!$D$40:$D$89, 0)), "")</f>
        <v/>
      </c>
      <c r="CQ6" s="859"/>
      <c r="CR6" s="859" t="str">
        <f>IF(CR4="Y", INDEX(Locations!$G$40:$G$89, MATCH(CR3, Locations!$D$40:$D$89, 0)), "")</f>
        <v/>
      </c>
      <c r="CS6" s="859"/>
      <c r="CT6" s="859" t="str">
        <f>IF(CT4="Y", INDEX(Locations!$G$40:$G$89, MATCH(CT3, Locations!$D$40:$D$89, 0)), "")</f>
        <v/>
      </c>
      <c r="CU6" s="859"/>
      <c r="CV6" s="859" t="str">
        <f>IF(CV4="Y", INDEX(Locations!$G$40:$G$89, MATCH(CV3, Locations!$D$40:$D$89, 0)), "")</f>
        <v/>
      </c>
      <c r="CW6" s="859"/>
      <c r="CX6" s="859" t="str">
        <f>IF(CX4="Y", INDEX(Locations!$G$40:$G$89, MATCH(CX3, Locations!$D$40:$D$89, 0)), "")</f>
        <v/>
      </c>
      <c r="CY6" s="859"/>
      <c r="CZ6" s="859" t="str">
        <f>IF(CZ4="Y", INDEX(Locations!$G$40:$G$89, MATCH(CZ3, Locations!$D$40:$D$89, 0)), "")</f>
        <v/>
      </c>
      <c r="DA6" s="859"/>
    </row>
    <row r="7" spans="1:247" s="73" customFormat="1" ht="30" customHeight="1" x14ac:dyDescent="0.25">
      <c r="A7" s="312"/>
      <c r="B7" s="313"/>
      <c r="C7" s="314" t="s">
        <v>295</v>
      </c>
      <c r="D7" s="315" t="s">
        <v>520</v>
      </c>
      <c r="E7" s="314" t="s">
        <v>295</v>
      </c>
      <c r="F7" s="315" t="s">
        <v>520</v>
      </c>
      <c r="G7" s="316"/>
      <c r="H7" s="317" t="str">
        <f>IF(H4="Y", "Licensed Capacity", "")</f>
        <v/>
      </c>
      <c r="I7" s="317" t="str">
        <f>IF(H4="Y", "Operating Capacity", "")</f>
        <v/>
      </c>
      <c r="J7" s="317" t="str">
        <f t="shared" ref="J7" si="142">IF(J4="Y", "Licensed Capacity", "")</f>
        <v/>
      </c>
      <c r="K7" s="317" t="str">
        <f>IF(J4="Y", "Operating Capacity", "")</f>
        <v/>
      </c>
      <c r="L7" s="317" t="str">
        <f t="shared" ref="L7" si="143">IF(L4="Y", "Licensed Capacity", "")</f>
        <v/>
      </c>
      <c r="M7" s="317" t="str">
        <f>IF(L4="Y", "Operating Capacity", "")</f>
        <v/>
      </c>
      <c r="N7" s="317" t="str">
        <f t="shared" ref="N7" si="144">IF(N4="Y", "Licensed Capacity", "")</f>
        <v/>
      </c>
      <c r="O7" s="317" t="str">
        <f>IF(N4="Y", "Operating Capacity", "")</f>
        <v/>
      </c>
      <c r="P7" s="317" t="str">
        <f t="shared" ref="P7" si="145">IF(P4="Y", "Licensed Capacity", "")</f>
        <v/>
      </c>
      <c r="Q7" s="317" t="str">
        <f>IF(P4="Y", "Operating Capacity", "")</f>
        <v/>
      </c>
      <c r="R7" s="317" t="str">
        <f t="shared" ref="R7" si="146">IF(R4="Y", "Licensed Capacity", "")</f>
        <v/>
      </c>
      <c r="S7" s="317" t="str">
        <f>IF(R4="Y", "Operating Capacity", "")</f>
        <v/>
      </c>
      <c r="T7" s="317" t="str">
        <f t="shared" ref="T7" si="147">IF(T4="Y", "Licensed Capacity", "")</f>
        <v/>
      </c>
      <c r="U7" s="317" t="str">
        <f>IF(T4="Y", "Operating Capacity", "")</f>
        <v/>
      </c>
      <c r="V7" s="317" t="str">
        <f t="shared" ref="V7" si="148">IF(V4="Y", "Licensed Capacity", "")</f>
        <v/>
      </c>
      <c r="W7" s="317" t="str">
        <f>IF(V4="Y", "Operating Capacity", "")</f>
        <v/>
      </c>
      <c r="X7" s="317" t="str">
        <f t="shared" ref="X7" si="149">IF(X4="Y", "Licensed Capacity", "")</f>
        <v/>
      </c>
      <c r="Y7" s="317" t="str">
        <f>IF(X4="Y", "Operating Capacity", "")</f>
        <v/>
      </c>
      <c r="Z7" s="317" t="str">
        <f t="shared" ref="Z7" si="150">IF(Z4="Y", "Licensed Capacity", "")</f>
        <v/>
      </c>
      <c r="AA7" s="317" t="str">
        <f>IF(Z4="Y", "Operating Capacity", "")</f>
        <v/>
      </c>
      <c r="AB7" s="317" t="str">
        <f t="shared" ref="AB7" si="151">IF(AB4="Y", "Licensed Capacity", "")</f>
        <v/>
      </c>
      <c r="AC7" s="317" t="str">
        <f>IF(AB4="Y", "Operating Capacity", "")</f>
        <v/>
      </c>
      <c r="AD7" s="317" t="str">
        <f t="shared" ref="AD7" si="152">IF(AD4="Y", "Licensed Capacity", "")</f>
        <v/>
      </c>
      <c r="AE7" s="317" t="str">
        <f>IF(AD4="Y", "Operating Capacity", "")</f>
        <v/>
      </c>
      <c r="AF7" s="317" t="str">
        <f t="shared" ref="AF7" si="153">IF(AF4="Y", "Licensed Capacity", "")</f>
        <v/>
      </c>
      <c r="AG7" s="317" t="str">
        <f>IF(AF4="Y", "Operating Capacity", "")</f>
        <v/>
      </c>
      <c r="AH7" s="317" t="str">
        <f t="shared" ref="AH7" si="154">IF(AH4="Y", "Licensed Capacity", "")</f>
        <v/>
      </c>
      <c r="AI7" s="317" t="str">
        <f>IF(AH4="Y", "Operating Capacity", "")</f>
        <v/>
      </c>
      <c r="AJ7" s="317" t="str">
        <f t="shared" ref="AJ7" si="155">IF(AJ4="Y", "Licensed Capacity", "")</f>
        <v/>
      </c>
      <c r="AK7" s="317" t="str">
        <f>IF(AJ4="Y", "Operating Capacity", "")</f>
        <v/>
      </c>
      <c r="AL7" s="317" t="str">
        <f t="shared" ref="AL7" si="156">IF(AL4="Y", "Licensed Capacity", "")</f>
        <v/>
      </c>
      <c r="AM7" s="317" t="str">
        <f>IF(AL4="Y", "Operating Capacity", "")</f>
        <v/>
      </c>
      <c r="AN7" s="317" t="str">
        <f t="shared" ref="AN7" si="157">IF(AN4="Y", "Licensed Capacity", "")</f>
        <v/>
      </c>
      <c r="AO7" s="317" t="str">
        <f>IF(AN4="Y", "Operating Capacity", "")</f>
        <v/>
      </c>
      <c r="AP7" s="317" t="str">
        <f t="shared" ref="AP7" si="158">IF(AP4="Y", "Licensed Capacity", "")</f>
        <v/>
      </c>
      <c r="AQ7" s="317" t="str">
        <f>IF(AP4="Y", "Operating Capacity", "")</f>
        <v/>
      </c>
      <c r="AR7" s="317" t="str">
        <f t="shared" ref="AR7" si="159">IF(AR4="Y", "Licensed Capacity", "")</f>
        <v/>
      </c>
      <c r="AS7" s="317" t="str">
        <f>IF(AR4="Y", "Operating Capacity", "")</f>
        <v/>
      </c>
      <c r="AT7" s="317" t="str">
        <f t="shared" ref="AT7" si="160">IF(AT4="Y", "Licensed Capacity", "")</f>
        <v/>
      </c>
      <c r="AU7" s="317" t="str">
        <f>IF(AT4="Y", "Operating Capacity", "")</f>
        <v/>
      </c>
      <c r="AV7" s="317" t="str">
        <f t="shared" ref="AV7" si="161">IF(AV4="Y", "Licensed Capacity", "")</f>
        <v/>
      </c>
      <c r="AW7" s="317" t="str">
        <f>IF(AV4="Y", "Operating Capacity", "")</f>
        <v/>
      </c>
      <c r="AX7" s="317" t="str">
        <f t="shared" ref="AX7" si="162">IF(AX4="Y", "Licensed Capacity", "")</f>
        <v/>
      </c>
      <c r="AY7" s="317" t="str">
        <f>IF(AX4="Y", "Operating Capacity", "")</f>
        <v/>
      </c>
      <c r="AZ7" s="317" t="str">
        <f t="shared" ref="AZ7" si="163">IF(AZ4="Y", "Licensed Capacity", "")</f>
        <v/>
      </c>
      <c r="BA7" s="317" t="str">
        <f>IF(AZ4="Y", "Operating Capacity", "")</f>
        <v/>
      </c>
      <c r="BB7" s="317" t="str">
        <f t="shared" ref="BB7" si="164">IF(BB4="Y", "Licensed Capacity", "")</f>
        <v/>
      </c>
      <c r="BC7" s="317" t="str">
        <f>IF(BB4="Y", "Operating Capacity", "")</f>
        <v/>
      </c>
      <c r="BD7" s="317" t="str">
        <f t="shared" ref="BD7" si="165">IF(BD4="Y", "Licensed Capacity", "")</f>
        <v/>
      </c>
      <c r="BE7" s="317" t="str">
        <f>IF(BD4="Y", "Operating Capacity", "")</f>
        <v/>
      </c>
      <c r="BF7" s="317" t="str">
        <f t="shared" ref="BF7" si="166">IF(BF4="Y", "Licensed Capacity", "")</f>
        <v/>
      </c>
      <c r="BG7" s="317" t="str">
        <f>IF(BF4="Y", "Operating Capacity", "")</f>
        <v/>
      </c>
      <c r="BH7" s="317" t="str">
        <f t="shared" ref="BH7" si="167">IF(BH4="Y", "Licensed Capacity", "")</f>
        <v/>
      </c>
      <c r="BI7" s="317" t="str">
        <f>IF(BH4="Y", "Operating Capacity", "")</f>
        <v/>
      </c>
      <c r="BJ7" s="317" t="str">
        <f t="shared" ref="BJ7" si="168">IF(BJ4="Y", "Licensed Capacity", "")</f>
        <v/>
      </c>
      <c r="BK7" s="317" t="str">
        <f>IF(BJ4="Y", "Operating Capacity", "")</f>
        <v/>
      </c>
      <c r="BL7" s="317" t="str">
        <f t="shared" ref="BL7" si="169">IF(BL4="Y", "Licensed Capacity", "")</f>
        <v/>
      </c>
      <c r="BM7" s="317" t="str">
        <f>IF(BL4="Y", "Operating Capacity", "")</f>
        <v/>
      </c>
      <c r="BN7" s="317" t="str">
        <f t="shared" ref="BN7" si="170">IF(BN4="Y", "Licensed Capacity", "")</f>
        <v/>
      </c>
      <c r="BO7" s="317" t="str">
        <f>IF(BN4="Y", "Operating Capacity", "")</f>
        <v/>
      </c>
      <c r="BP7" s="317" t="str">
        <f t="shared" ref="BP7" si="171">IF(BP4="Y", "Licensed Capacity", "")</f>
        <v/>
      </c>
      <c r="BQ7" s="317" t="str">
        <f>IF(BP4="Y", "Operating Capacity", "")</f>
        <v/>
      </c>
      <c r="BR7" s="317" t="str">
        <f t="shared" ref="BR7" si="172">IF(BR4="Y", "Licensed Capacity", "")</f>
        <v/>
      </c>
      <c r="BS7" s="317" t="str">
        <f>IF(BR4="Y", "Operating Capacity", "")</f>
        <v/>
      </c>
      <c r="BT7" s="317" t="str">
        <f t="shared" ref="BT7" si="173">IF(BT4="Y", "Licensed Capacity", "")</f>
        <v/>
      </c>
      <c r="BU7" s="317" t="str">
        <f>IF(BT4="Y", "Operating Capacity", "")</f>
        <v/>
      </c>
      <c r="BV7" s="317" t="str">
        <f t="shared" ref="BV7" si="174">IF(BV4="Y", "Licensed Capacity", "")</f>
        <v/>
      </c>
      <c r="BW7" s="317" t="str">
        <f>IF(BV4="Y", "Operating Capacity", "")</f>
        <v/>
      </c>
      <c r="BX7" s="317" t="str">
        <f t="shared" ref="BX7" si="175">IF(BX4="Y", "Licensed Capacity", "")</f>
        <v/>
      </c>
      <c r="BY7" s="317" t="str">
        <f>IF(BX4="Y", "Operating Capacity", "")</f>
        <v/>
      </c>
      <c r="BZ7" s="317" t="str">
        <f t="shared" ref="BZ7" si="176">IF(BZ4="Y", "Licensed Capacity", "")</f>
        <v/>
      </c>
      <c r="CA7" s="317" t="str">
        <f>IF(BZ4="Y", "Operating Capacity", "")</f>
        <v/>
      </c>
      <c r="CB7" s="317" t="str">
        <f t="shared" ref="CB7" si="177">IF(CB4="Y", "Licensed Capacity", "")</f>
        <v/>
      </c>
      <c r="CC7" s="317" t="str">
        <f>IF(CB4="Y", "Operating Capacity", "")</f>
        <v/>
      </c>
      <c r="CD7" s="317" t="str">
        <f t="shared" ref="CD7" si="178">IF(CD4="Y", "Licensed Capacity", "")</f>
        <v/>
      </c>
      <c r="CE7" s="317" t="str">
        <f>IF(CD4="Y", "Operating Capacity", "")</f>
        <v/>
      </c>
      <c r="CF7" s="317" t="str">
        <f t="shared" ref="CF7" si="179">IF(CF4="Y", "Licensed Capacity", "")</f>
        <v/>
      </c>
      <c r="CG7" s="317" t="str">
        <f>IF(CF4="Y", "Operating Capacity", "")</f>
        <v/>
      </c>
      <c r="CH7" s="317" t="str">
        <f t="shared" ref="CH7" si="180">IF(CH4="Y", "Licensed Capacity", "")</f>
        <v/>
      </c>
      <c r="CI7" s="317" t="str">
        <f>IF(CH4="Y", "Operating Capacity", "")</f>
        <v/>
      </c>
      <c r="CJ7" s="317" t="str">
        <f t="shared" ref="CJ7" si="181">IF(CJ4="Y", "Licensed Capacity", "")</f>
        <v/>
      </c>
      <c r="CK7" s="317" t="str">
        <f>IF(CJ4="Y", "Operating Capacity", "")</f>
        <v/>
      </c>
      <c r="CL7" s="317" t="str">
        <f t="shared" ref="CL7" si="182">IF(CL4="Y", "Licensed Capacity", "")</f>
        <v/>
      </c>
      <c r="CM7" s="317" t="str">
        <f>IF(CL4="Y", "Operating Capacity", "")</f>
        <v/>
      </c>
      <c r="CN7" s="317" t="str">
        <f t="shared" ref="CN7" si="183">IF(CN4="Y", "Licensed Capacity", "")</f>
        <v/>
      </c>
      <c r="CO7" s="317" t="str">
        <f>IF(CN4="Y", "Operating Capacity", "")</f>
        <v/>
      </c>
      <c r="CP7" s="317" t="str">
        <f t="shared" ref="CP7" si="184">IF(CP4="Y", "Licensed Capacity", "")</f>
        <v/>
      </c>
      <c r="CQ7" s="317" t="str">
        <f>IF(CP4="Y", "Operating Capacity", "")</f>
        <v/>
      </c>
      <c r="CR7" s="317" t="str">
        <f t="shared" ref="CR7" si="185">IF(CR4="Y", "Licensed Capacity", "")</f>
        <v/>
      </c>
      <c r="CS7" s="317" t="str">
        <f>IF(CR4="Y", "Operating Capacity", "")</f>
        <v/>
      </c>
      <c r="CT7" s="317" t="str">
        <f t="shared" ref="CT7" si="186">IF(CT4="Y", "Licensed Capacity", "")</f>
        <v/>
      </c>
      <c r="CU7" s="317" t="str">
        <f>IF(CT4="Y", "Operating Capacity", "")</f>
        <v/>
      </c>
      <c r="CV7" s="317" t="str">
        <f t="shared" ref="CV7" si="187">IF(CV4="Y", "Licensed Capacity", "")</f>
        <v/>
      </c>
      <c r="CW7" s="317" t="str">
        <f>IF(CV4="Y", "Operating Capacity", "")</f>
        <v/>
      </c>
      <c r="CX7" s="317" t="str">
        <f t="shared" ref="CX7" si="188">IF(CX4="Y", "Licensed Capacity", "")</f>
        <v/>
      </c>
      <c r="CY7" s="317" t="str">
        <f>IF(CX4="Y", "Operating Capacity", "")</f>
        <v/>
      </c>
      <c r="CZ7" s="317" t="str">
        <f t="shared" ref="CZ7" si="189">IF(CZ4="Y", "Licensed Capacity", "")</f>
        <v/>
      </c>
      <c r="DA7" s="317" t="str">
        <f>IF(CZ4="Y", "Operating Capacity", "")</f>
        <v/>
      </c>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row>
    <row r="8" spans="1:247" s="185" customFormat="1" x14ac:dyDescent="0.25">
      <c r="A8" s="149">
        <v>1</v>
      </c>
      <c r="B8" s="196" t="s">
        <v>284</v>
      </c>
      <c r="C8" s="401">
        <v>24</v>
      </c>
      <c r="D8" s="402">
        <v>22</v>
      </c>
      <c r="E8" s="553"/>
      <c r="F8" s="554"/>
      <c r="G8" s="555"/>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251"/>
      <c r="DC8" s="251"/>
      <c r="DD8" s="251"/>
      <c r="DE8" s="251"/>
      <c r="DF8" s="251"/>
      <c r="DG8" s="251"/>
      <c r="DH8" s="251"/>
      <c r="DI8" s="251"/>
      <c r="DJ8" s="251"/>
      <c r="DK8" s="251"/>
      <c r="DL8" s="251"/>
      <c r="DM8" s="251"/>
      <c r="DN8" s="251"/>
      <c r="DO8" s="251"/>
      <c r="DP8" s="251"/>
      <c r="DQ8" s="251"/>
      <c r="DR8" s="251"/>
      <c r="DS8" s="251"/>
      <c r="DT8" s="251"/>
      <c r="DU8" s="251"/>
      <c r="DV8" s="251"/>
      <c r="DW8" s="251"/>
      <c r="DX8" s="251"/>
      <c r="DY8" s="251"/>
      <c r="DZ8" s="251"/>
      <c r="EA8" s="251"/>
      <c r="EB8" s="251"/>
      <c r="EC8" s="251"/>
    </row>
    <row r="9" spans="1:247" s="185" customFormat="1" x14ac:dyDescent="0.25">
      <c r="A9" s="149">
        <v>2</v>
      </c>
      <c r="B9" s="196" t="s">
        <v>265</v>
      </c>
      <c r="C9" s="401">
        <v>22</v>
      </c>
      <c r="D9" s="402">
        <v>20</v>
      </c>
      <c r="E9" s="553"/>
      <c r="F9" s="554"/>
      <c r="G9" s="555"/>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251"/>
      <c r="DC9" s="251"/>
      <c r="DD9" s="251"/>
      <c r="DE9" s="251"/>
      <c r="DF9" s="251"/>
      <c r="DG9" s="251"/>
      <c r="DH9" s="251"/>
      <c r="DI9" s="251"/>
      <c r="DJ9" s="251"/>
      <c r="DK9" s="251"/>
      <c r="DL9" s="251"/>
      <c r="DM9" s="251"/>
      <c r="DN9" s="251"/>
      <c r="DO9" s="251"/>
      <c r="DP9" s="251"/>
      <c r="DQ9" s="251"/>
      <c r="DR9" s="251"/>
      <c r="DS9" s="251"/>
      <c r="DT9" s="251"/>
      <c r="DU9" s="251"/>
      <c r="DV9" s="251"/>
      <c r="DW9" s="251"/>
      <c r="DX9" s="251"/>
      <c r="DY9" s="251"/>
      <c r="DZ9" s="251"/>
      <c r="EA9" s="251"/>
      <c r="EB9" s="251"/>
      <c r="EC9" s="251"/>
    </row>
    <row r="10" spans="1:247" s="185" customFormat="1" x14ac:dyDescent="0.25">
      <c r="A10" s="149">
        <v>3</v>
      </c>
      <c r="B10" s="196" t="s">
        <v>266</v>
      </c>
      <c r="C10" s="401">
        <v>16</v>
      </c>
      <c r="D10" s="402">
        <v>14</v>
      </c>
      <c r="E10" s="553"/>
      <c r="F10" s="554"/>
      <c r="G10" s="555"/>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251"/>
      <c r="DC10" s="251"/>
      <c r="DD10" s="251"/>
      <c r="DE10" s="251"/>
      <c r="DF10" s="251"/>
      <c r="DG10" s="251"/>
      <c r="DH10" s="251"/>
      <c r="DI10" s="251"/>
      <c r="DJ10" s="251"/>
      <c r="DK10" s="251"/>
      <c r="DL10" s="251"/>
      <c r="DM10" s="251"/>
      <c r="DN10" s="251"/>
      <c r="DO10" s="251"/>
      <c r="DP10" s="251"/>
      <c r="DQ10" s="251"/>
      <c r="DR10" s="251"/>
      <c r="DS10" s="251"/>
      <c r="DT10" s="251"/>
      <c r="DU10" s="251"/>
      <c r="DV10" s="251"/>
      <c r="DW10" s="251"/>
      <c r="DX10" s="251"/>
      <c r="DY10" s="251"/>
      <c r="DZ10" s="251"/>
      <c r="EA10" s="251"/>
      <c r="EB10" s="251"/>
      <c r="EC10" s="251"/>
    </row>
    <row r="11" spans="1:247" s="185" customFormat="1" x14ac:dyDescent="0.25">
      <c r="A11" s="140">
        <v>4</v>
      </c>
      <c r="B11" s="197" t="s">
        <v>285</v>
      </c>
      <c r="C11" s="310">
        <v>30</v>
      </c>
      <c r="D11" s="326">
        <v>24</v>
      </c>
      <c r="E11" s="556"/>
      <c r="F11" s="557"/>
      <c r="G11" s="555"/>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row>
    <row r="12" spans="1:247" s="185" customFormat="1" x14ac:dyDescent="0.25">
      <c r="A12" s="141">
        <v>5</v>
      </c>
      <c r="B12" s="199" t="s">
        <v>267</v>
      </c>
      <c r="C12" s="404">
        <v>10</v>
      </c>
      <c r="D12" s="405">
        <v>8</v>
      </c>
      <c r="E12" s="558"/>
      <c r="F12" s="559"/>
      <c r="G12" s="555"/>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251"/>
      <c r="DC12" s="251"/>
      <c r="DD12" s="251"/>
      <c r="DE12" s="251"/>
      <c r="DF12" s="251"/>
      <c r="DG12" s="251"/>
      <c r="DH12" s="251"/>
      <c r="DI12" s="251"/>
      <c r="DJ12" s="251"/>
      <c r="DK12" s="251"/>
      <c r="DL12" s="251"/>
      <c r="DM12" s="251"/>
      <c r="DN12" s="251"/>
      <c r="DO12" s="251"/>
      <c r="DP12" s="251"/>
      <c r="DQ12" s="251"/>
      <c r="DR12" s="251"/>
      <c r="DS12" s="251"/>
      <c r="DT12" s="251"/>
      <c r="DU12" s="251"/>
      <c r="DV12" s="251"/>
      <c r="DW12" s="251"/>
      <c r="DX12" s="251"/>
      <c r="DY12" s="251"/>
      <c r="DZ12" s="251"/>
      <c r="EA12" s="251"/>
      <c r="EB12" s="251"/>
      <c r="EC12" s="251"/>
    </row>
    <row r="13" spans="1:247" s="73" customFormat="1" ht="48" customHeight="1" x14ac:dyDescent="0.25">
      <c r="A13" s="880" t="s">
        <v>587</v>
      </c>
      <c r="B13" s="881"/>
      <c r="C13" s="883"/>
      <c r="D13" s="883"/>
      <c r="E13" s="882" t="str">
        <f>IF(SUM(E8:F12)=0, "", IF(SUM(F8:F12)&gt;SUM(E8:E12), "Error - Operating Capacity exceeds Licensed Capacity", ""))</f>
        <v/>
      </c>
      <c r="F13" s="882"/>
      <c r="G13" s="316"/>
      <c r="H13" s="877" t="str">
        <f t="shared" ref="H13" si="190">IF(SUM(H8:I12)=0, "", IF(SUM(I8:I12)&gt;SUM(H8:H12), "Error - Operating Capacity exceeds Licensed Capacity", ""))</f>
        <v/>
      </c>
      <c r="I13" s="877"/>
      <c r="J13" s="877" t="str">
        <f t="shared" ref="J13" si="191">IF(SUM(J8:K12)=0, "", IF(SUM(K8:K12)&gt;SUM(J8:J12), "Error - Operating Capacity exceeds Licensed Capacity", ""))</f>
        <v/>
      </c>
      <c r="K13" s="877"/>
      <c r="L13" s="877" t="str">
        <f t="shared" ref="L13" si="192">IF(SUM(L8:M12)=0, "", IF(SUM(M8:M12)&gt;SUM(L8:L12), "Error - Operating Capacity exceeds Licensed Capacity", ""))</f>
        <v/>
      </c>
      <c r="M13" s="877"/>
      <c r="N13" s="877" t="str">
        <f t="shared" ref="N13" si="193">IF(SUM(N8:O12)=0, "", IF(SUM(O8:O12)&gt;SUM(N8:N12), "Error - Operating Capacity exceeds Licensed Capacity", ""))</f>
        <v/>
      </c>
      <c r="O13" s="877"/>
      <c r="P13" s="877" t="str">
        <f t="shared" ref="P13" si="194">IF(SUM(P8:Q12)=0, "", IF(SUM(Q8:Q12)&gt;SUM(P8:P12), "Error - Operating Capacity exceeds Licensed Capacity", ""))</f>
        <v/>
      </c>
      <c r="Q13" s="877"/>
      <c r="R13" s="877" t="str">
        <f t="shared" ref="R13" si="195">IF(SUM(R8:S12)=0, "", IF(SUM(S8:S12)&gt;SUM(R8:R12), "Error - Operating Capacity exceeds Licensed Capacity", ""))</f>
        <v/>
      </c>
      <c r="S13" s="877"/>
      <c r="T13" s="877" t="str">
        <f t="shared" ref="T13" si="196">IF(SUM(T8:U12)=0, "", IF(SUM(U8:U12)&gt;SUM(T8:T12), "Error - Operating Capacity exceeds Licensed Capacity", ""))</f>
        <v/>
      </c>
      <c r="U13" s="877"/>
      <c r="V13" s="877" t="str">
        <f t="shared" ref="V13" si="197">IF(SUM(V8:W12)=0, "", IF(SUM(W8:W12)&gt;SUM(V8:V12), "Error - Operating Capacity exceeds Licensed Capacity", ""))</f>
        <v/>
      </c>
      <c r="W13" s="877"/>
      <c r="X13" s="877" t="str">
        <f t="shared" ref="X13" si="198">IF(SUM(X8:Y12)=0, "", IF(SUM(Y8:Y12)&gt;SUM(X8:X12), "Error - Operating Capacity exceeds Licensed Capacity", ""))</f>
        <v/>
      </c>
      <c r="Y13" s="877"/>
      <c r="Z13" s="877" t="str">
        <f t="shared" ref="Z13" si="199">IF(SUM(Z8:AA12)=0, "", IF(SUM(AA8:AA12)&gt;SUM(Z8:Z12), "Error - Operating Capacity exceeds Licensed Capacity", ""))</f>
        <v/>
      </c>
      <c r="AA13" s="877"/>
      <c r="AB13" s="877" t="str">
        <f t="shared" ref="AB13" si="200">IF(SUM(AB8:AC12)=0, "", IF(SUM(AC8:AC12)&gt;SUM(AB8:AB12), "Error - Operating Capacity exceeds Licensed Capacity", ""))</f>
        <v/>
      </c>
      <c r="AC13" s="877"/>
      <c r="AD13" s="877" t="str">
        <f t="shared" ref="AD13" si="201">IF(SUM(AD8:AE12)=0, "", IF(SUM(AE8:AE12)&gt;SUM(AD8:AD12), "Error - Operating Capacity exceeds Licensed Capacity", ""))</f>
        <v/>
      </c>
      <c r="AE13" s="877"/>
      <c r="AF13" s="877" t="str">
        <f t="shared" ref="AF13" si="202">IF(SUM(AF8:AG12)=0, "", IF(SUM(AG8:AG12)&gt;SUM(AF8:AF12), "Error - Operating Capacity exceeds Licensed Capacity", ""))</f>
        <v/>
      </c>
      <c r="AG13" s="877"/>
      <c r="AH13" s="877" t="str">
        <f t="shared" ref="AH13" si="203">IF(SUM(AH8:AI12)=0, "", IF(SUM(AI8:AI12)&gt;SUM(AH8:AH12), "Error - Operating Capacity exceeds Licensed Capacity", ""))</f>
        <v/>
      </c>
      <c r="AI13" s="877"/>
      <c r="AJ13" s="877" t="str">
        <f t="shared" ref="AJ13" si="204">IF(SUM(AJ8:AK12)=0, "", IF(SUM(AK8:AK12)&gt;SUM(AJ8:AJ12), "Error - Operating Capacity exceeds Licensed Capacity", ""))</f>
        <v/>
      </c>
      <c r="AK13" s="877"/>
      <c r="AL13" s="877" t="str">
        <f t="shared" ref="AL13" si="205">IF(SUM(AL8:AM12)=0, "", IF(SUM(AM8:AM12)&gt;SUM(AL8:AL12), "Error - Operating Capacity exceeds Licensed Capacity", ""))</f>
        <v/>
      </c>
      <c r="AM13" s="877"/>
      <c r="AN13" s="877" t="str">
        <f t="shared" ref="AN13" si="206">IF(SUM(AN8:AO12)=0, "", IF(SUM(AO8:AO12)&gt;SUM(AN8:AN12), "Error - Operating Capacity exceeds Licensed Capacity", ""))</f>
        <v/>
      </c>
      <c r="AO13" s="877"/>
      <c r="AP13" s="877" t="str">
        <f t="shared" ref="AP13" si="207">IF(SUM(AP8:AQ12)=0, "", IF(SUM(AQ8:AQ12)&gt;SUM(AP8:AP12), "Error - Operating Capacity exceeds Licensed Capacity", ""))</f>
        <v/>
      </c>
      <c r="AQ13" s="877"/>
      <c r="AR13" s="877" t="str">
        <f t="shared" ref="AR13" si="208">IF(SUM(AR8:AS12)=0, "", IF(SUM(AS8:AS12)&gt;SUM(AR8:AR12), "Error - Operating Capacity exceeds Licensed Capacity", ""))</f>
        <v/>
      </c>
      <c r="AS13" s="877"/>
      <c r="AT13" s="877" t="str">
        <f t="shared" ref="AT13" si="209">IF(SUM(AT8:AU12)=0, "", IF(SUM(AU8:AU12)&gt;SUM(AT8:AT12), "Error - Operating Capacity exceeds Licensed Capacity", ""))</f>
        <v/>
      </c>
      <c r="AU13" s="877"/>
      <c r="AV13" s="877" t="str">
        <f t="shared" ref="AV13" si="210">IF(SUM(AV8:AW12)=0, "", IF(SUM(AW8:AW12)&gt;SUM(AV8:AV12), "Error - Operating Capacity exceeds Licensed Capacity", ""))</f>
        <v/>
      </c>
      <c r="AW13" s="877"/>
      <c r="AX13" s="877" t="str">
        <f t="shared" ref="AX13" si="211">IF(SUM(AX8:AY12)=0, "", IF(SUM(AY8:AY12)&gt;SUM(AX8:AX12), "Error - Operating Capacity exceeds Licensed Capacity", ""))</f>
        <v/>
      </c>
      <c r="AY13" s="877"/>
      <c r="AZ13" s="877" t="str">
        <f t="shared" ref="AZ13" si="212">IF(SUM(AZ8:BA12)=0, "", IF(SUM(BA8:BA12)&gt;SUM(AZ8:AZ12), "Error - Operating Capacity exceeds Licensed Capacity", ""))</f>
        <v/>
      </c>
      <c r="BA13" s="877"/>
      <c r="BB13" s="877" t="str">
        <f t="shared" ref="BB13" si="213">IF(SUM(BB8:BC12)=0, "", IF(SUM(BC8:BC12)&gt;SUM(BB8:BB12), "Error - Operating Capacity exceeds Licensed Capacity", ""))</f>
        <v/>
      </c>
      <c r="BC13" s="877"/>
      <c r="BD13" s="877" t="str">
        <f t="shared" ref="BD13" si="214">IF(SUM(BD8:BE12)=0, "", IF(SUM(BE8:BE12)&gt;SUM(BD8:BD12), "Error - Operating Capacity exceeds Licensed Capacity", ""))</f>
        <v/>
      </c>
      <c r="BE13" s="877"/>
      <c r="BF13" s="877" t="str">
        <f t="shared" ref="BF13" si="215">IF(SUM(BF8:BG12)=0, "", IF(SUM(BG8:BG12)&gt;SUM(BF8:BF12), "Error - Operating Capacity exceeds Licensed Capacity", ""))</f>
        <v/>
      </c>
      <c r="BG13" s="877"/>
      <c r="BH13" s="877" t="str">
        <f t="shared" ref="BH13" si="216">IF(SUM(BH8:BI12)=0, "", IF(SUM(BI8:BI12)&gt;SUM(BH8:BH12), "Error - Operating Capacity exceeds Licensed Capacity", ""))</f>
        <v/>
      </c>
      <c r="BI13" s="877"/>
      <c r="BJ13" s="877" t="str">
        <f t="shared" ref="BJ13" si="217">IF(SUM(BJ8:BK12)=0, "", IF(SUM(BK8:BK12)&gt;SUM(BJ8:BJ12), "Error - Operating Capacity exceeds Licensed Capacity", ""))</f>
        <v/>
      </c>
      <c r="BK13" s="877"/>
      <c r="BL13" s="877" t="str">
        <f t="shared" ref="BL13" si="218">IF(SUM(BL8:BM12)=0, "", IF(SUM(BM8:BM12)&gt;SUM(BL8:BL12), "Error - Operating Capacity exceeds Licensed Capacity", ""))</f>
        <v/>
      </c>
      <c r="BM13" s="877"/>
      <c r="BN13" s="877" t="str">
        <f t="shared" ref="BN13" si="219">IF(SUM(BN8:BO12)=0, "", IF(SUM(BO8:BO12)&gt;SUM(BN8:BN12), "Error - Operating Capacity exceeds Licensed Capacity", ""))</f>
        <v/>
      </c>
      <c r="BO13" s="877"/>
      <c r="BP13" s="877" t="str">
        <f t="shared" ref="BP13" si="220">IF(SUM(BP8:BQ12)=0, "", IF(SUM(BQ8:BQ12)&gt;SUM(BP8:BP12), "Error - Operating Capacity exceeds Licensed Capacity", ""))</f>
        <v/>
      </c>
      <c r="BQ13" s="877"/>
      <c r="BR13" s="877" t="str">
        <f t="shared" ref="BR13" si="221">IF(SUM(BR8:BS12)=0, "", IF(SUM(BS8:BS12)&gt;SUM(BR8:BR12), "Error - Operating Capacity exceeds Licensed Capacity", ""))</f>
        <v/>
      </c>
      <c r="BS13" s="877"/>
      <c r="BT13" s="877" t="str">
        <f t="shared" ref="BT13" si="222">IF(SUM(BT8:BU12)=0, "", IF(SUM(BU8:BU12)&gt;SUM(BT8:BT12), "Error - Operating Capacity exceeds Licensed Capacity", ""))</f>
        <v/>
      </c>
      <c r="BU13" s="877"/>
      <c r="BV13" s="877" t="str">
        <f t="shared" ref="BV13" si="223">IF(SUM(BV8:BW12)=0, "", IF(SUM(BW8:BW12)&gt;SUM(BV8:BV12), "Error - Operating Capacity exceeds Licensed Capacity", ""))</f>
        <v/>
      </c>
      <c r="BW13" s="877"/>
      <c r="BX13" s="877" t="str">
        <f t="shared" ref="BX13" si="224">IF(SUM(BX8:BY12)=0, "", IF(SUM(BY8:BY12)&gt;SUM(BX8:BX12), "Error - Operating Capacity exceeds Licensed Capacity", ""))</f>
        <v/>
      </c>
      <c r="BY13" s="877"/>
      <c r="BZ13" s="877" t="str">
        <f t="shared" ref="BZ13" si="225">IF(SUM(BZ8:CA12)=0, "", IF(SUM(CA8:CA12)&gt;SUM(BZ8:BZ12), "Error - Operating Capacity exceeds Licensed Capacity", ""))</f>
        <v/>
      </c>
      <c r="CA13" s="877"/>
      <c r="CB13" s="877" t="str">
        <f t="shared" ref="CB13" si="226">IF(SUM(CB8:CC12)=0, "", IF(SUM(CC8:CC12)&gt;SUM(CB8:CB12), "Error - Operating Capacity exceeds Licensed Capacity", ""))</f>
        <v/>
      </c>
      <c r="CC13" s="877"/>
      <c r="CD13" s="877" t="str">
        <f t="shared" ref="CD13" si="227">IF(SUM(CD8:CE12)=0, "", IF(SUM(CE8:CE12)&gt;SUM(CD8:CD12), "Error - Operating Capacity exceeds Licensed Capacity", ""))</f>
        <v/>
      </c>
      <c r="CE13" s="877"/>
      <c r="CF13" s="877" t="str">
        <f t="shared" ref="CF13" si="228">IF(SUM(CF8:CG12)=0, "", IF(SUM(CG8:CG12)&gt;SUM(CF8:CF12), "Error - Operating Capacity exceeds Licensed Capacity", ""))</f>
        <v/>
      </c>
      <c r="CG13" s="877"/>
      <c r="CH13" s="877" t="str">
        <f t="shared" ref="CH13" si="229">IF(SUM(CH8:CI12)=0, "", IF(SUM(CI8:CI12)&gt;SUM(CH8:CH12), "Error - Operating Capacity exceeds Licensed Capacity", ""))</f>
        <v/>
      </c>
      <c r="CI13" s="877"/>
      <c r="CJ13" s="877" t="str">
        <f t="shared" ref="CJ13" si="230">IF(SUM(CJ8:CK12)=0, "", IF(SUM(CK8:CK12)&gt;SUM(CJ8:CJ12), "Error - Operating Capacity exceeds Licensed Capacity", ""))</f>
        <v/>
      </c>
      <c r="CK13" s="877"/>
      <c r="CL13" s="877" t="str">
        <f t="shared" ref="CL13" si="231">IF(SUM(CL8:CM12)=0, "", IF(SUM(CM8:CM12)&gt;SUM(CL8:CL12), "Error - Operating Capacity exceeds Licensed Capacity", ""))</f>
        <v/>
      </c>
      <c r="CM13" s="877"/>
      <c r="CN13" s="877" t="str">
        <f t="shared" ref="CN13" si="232">IF(SUM(CN8:CO12)=0, "", IF(SUM(CO8:CO12)&gt;SUM(CN8:CN12), "Error - Operating Capacity exceeds Licensed Capacity", ""))</f>
        <v/>
      </c>
      <c r="CO13" s="877"/>
      <c r="CP13" s="877" t="str">
        <f t="shared" ref="CP13" si="233">IF(SUM(CP8:CQ12)=0, "", IF(SUM(CQ8:CQ12)&gt;SUM(CP8:CP12), "Error - Operating Capacity exceeds Licensed Capacity", ""))</f>
        <v/>
      </c>
      <c r="CQ13" s="877"/>
      <c r="CR13" s="877" t="str">
        <f t="shared" ref="CR13" si="234">IF(SUM(CR8:CS12)=0, "", IF(SUM(CS8:CS12)&gt;SUM(CR8:CR12), "Error - Operating Capacity exceeds Licensed Capacity", ""))</f>
        <v/>
      </c>
      <c r="CS13" s="877"/>
      <c r="CT13" s="877" t="str">
        <f t="shared" ref="CT13" si="235">IF(SUM(CT8:CU12)=0, "", IF(SUM(CU8:CU12)&gt;SUM(CT8:CT12), "Error - Operating Capacity exceeds Licensed Capacity", ""))</f>
        <v/>
      </c>
      <c r="CU13" s="877"/>
      <c r="CV13" s="877" t="str">
        <f t="shared" ref="CV13" si="236">IF(SUM(CV8:CW12)=0, "", IF(SUM(CW8:CW12)&gt;SUM(CV8:CV12), "Error - Operating Capacity exceeds Licensed Capacity", ""))</f>
        <v/>
      </c>
      <c r="CW13" s="877"/>
      <c r="CX13" s="877" t="str">
        <f t="shared" ref="CX13" si="237">IF(SUM(CX8:CY12)=0, "", IF(SUM(CY8:CY12)&gt;SUM(CX8:CX12), "Error - Operating Capacity exceeds Licensed Capacity", ""))</f>
        <v/>
      </c>
      <c r="CY13" s="877"/>
      <c r="CZ13" s="877" t="str">
        <f t="shared" ref="CZ13" si="238">IF(SUM(CZ8:DA12)=0, "", IF(SUM(DA8:DA12)&gt;SUM(CZ8:CZ12), "Error - Operating Capacity exceeds Licensed Capacity", ""))</f>
        <v/>
      </c>
      <c r="DA13" s="877"/>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row>
    <row r="14" spans="1:247" s="73" customFormat="1" x14ac:dyDescent="0.25">
      <c r="A14" s="318"/>
      <c r="B14" s="319"/>
      <c r="C14" s="303" t="s">
        <v>8</v>
      </c>
      <c r="D14" s="304" t="s">
        <v>7</v>
      </c>
      <c r="E14" s="303" t="s">
        <v>8</v>
      </c>
      <c r="F14" s="304" t="s">
        <v>7</v>
      </c>
      <c r="G14" s="320"/>
      <c r="H14" s="244" t="str">
        <f>IF(H4="Y", "Full-time", "")</f>
        <v/>
      </c>
      <c r="I14" s="244" t="str">
        <f>IF(H4="Y", "Part-time", "")</f>
        <v/>
      </c>
      <c r="J14" s="244" t="str">
        <f t="shared" ref="J14" si="239">IF(J4="Y", "Full-time", "")</f>
        <v/>
      </c>
      <c r="K14" s="244" t="str">
        <f t="shared" ref="K14" si="240">IF(J4="Y", "Part-time", "")</f>
        <v/>
      </c>
      <c r="L14" s="244" t="str">
        <f t="shared" ref="L14" si="241">IF(L4="Y", "Full-time", "")</f>
        <v/>
      </c>
      <c r="M14" s="244" t="str">
        <f t="shared" ref="M14" si="242">IF(L4="Y", "Part-time", "")</f>
        <v/>
      </c>
      <c r="N14" s="244" t="str">
        <f t="shared" ref="N14" si="243">IF(N4="Y", "Full-time", "")</f>
        <v/>
      </c>
      <c r="O14" s="244" t="str">
        <f t="shared" ref="O14" si="244">IF(N4="Y", "Part-time", "")</f>
        <v/>
      </c>
      <c r="P14" s="244" t="str">
        <f t="shared" ref="P14" si="245">IF(P4="Y", "Full-time", "")</f>
        <v/>
      </c>
      <c r="Q14" s="244" t="str">
        <f t="shared" ref="Q14" si="246">IF(P4="Y", "Part-time", "")</f>
        <v/>
      </c>
      <c r="R14" s="244" t="str">
        <f t="shared" ref="R14" si="247">IF(R4="Y", "Full-time", "")</f>
        <v/>
      </c>
      <c r="S14" s="244" t="str">
        <f t="shared" ref="S14" si="248">IF(R4="Y", "Part-time", "")</f>
        <v/>
      </c>
      <c r="T14" s="244" t="str">
        <f t="shared" ref="T14" si="249">IF(T4="Y", "Full-time", "")</f>
        <v/>
      </c>
      <c r="U14" s="244" t="str">
        <f t="shared" ref="U14" si="250">IF(T4="Y", "Part-time", "")</f>
        <v/>
      </c>
      <c r="V14" s="244" t="str">
        <f t="shared" ref="V14" si="251">IF(V4="Y", "Full-time", "")</f>
        <v/>
      </c>
      <c r="W14" s="244" t="str">
        <f t="shared" ref="W14" si="252">IF(V4="Y", "Part-time", "")</f>
        <v/>
      </c>
      <c r="X14" s="244" t="str">
        <f t="shared" ref="X14" si="253">IF(X4="Y", "Full-time", "")</f>
        <v/>
      </c>
      <c r="Y14" s="244" t="str">
        <f t="shared" ref="Y14" si="254">IF(X4="Y", "Part-time", "")</f>
        <v/>
      </c>
      <c r="Z14" s="244" t="str">
        <f t="shared" ref="Z14" si="255">IF(Z4="Y", "Full-time", "")</f>
        <v/>
      </c>
      <c r="AA14" s="244" t="str">
        <f t="shared" ref="AA14" si="256">IF(Z4="Y", "Part-time", "")</f>
        <v/>
      </c>
      <c r="AB14" s="244" t="str">
        <f t="shared" ref="AB14" si="257">IF(AB4="Y", "Full-time", "")</f>
        <v/>
      </c>
      <c r="AC14" s="244" t="str">
        <f t="shared" ref="AC14" si="258">IF(AB4="Y", "Part-time", "")</f>
        <v/>
      </c>
      <c r="AD14" s="244" t="str">
        <f t="shared" ref="AD14" si="259">IF(AD4="Y", "Full-time", "")</f>
        <v/>
      </c>
      <c r="AE14" s="244" t="str">
        <f t="shared" ref="AE14" si="260">IF(AD4="Y", "Part-time", "")</f>
        <v/>
      </c>
      <c r="AF14" s="244" t="str">
        <f t="shared" ref="AF14" si="261">IF(AF4="Y", "Full-time", "")</f>
        <v/>
      </c>
      <c r="AG14" s="244" t="str">
        <f t="shared" ref="AG14" si="262">IF(AF4="Y", "Part-time", "")</f>
        <v/>
      </c>
      <c r="AH14" s="244" t="str">
        <f t="shared" ref="AH14" si="263">IF(AH4="Y", "Full-time", "")</f>
        <v/>
      </c>
      <c r="AI14" s="244" t="str">
        <f t="shared" ref="AI14" si="264">IF(AH4="Y", "Part-time", "")</f>
        <v/>
      </c>
      <c r="AJ14" s="244" t="str">
        <f t="shared" ref="AJ14" si="265">IF(AJ4="Y", "Full-time", "")</f>
        <v/>
      </c>
      <c r="AK14" s="244" t="str">
        <f t="shared" ref="AK14" si="266">IF(AJ4="Y", "Part-time", "")</f>
        <v/>
      </c>
      <c r="AL14" s="244" t="str">
        <f t="shared" ref="AL14" si="267">IF(AL4="Y", "Full-time", "")</f>
        <v/>
      </c>
      <c r="AM14" s="244" t="str">
        <f t="shared" ref="AM14" si="268">IF(AL4="Y", "Part-time", "")</f>
        <v/>
      </c>
      <c r="AN14" s="244" t="str">
        <f t="shared" ref="AN14" si="269">IF(AN4="Y", "Full-time", "")</f>
        <v/>
      </c>
      <c r="AO14" s="244" t="str">
        <f t="shared" ref="AO14" si="270">IF(AN4="Y", "Part-time", "")</f>
        <v/>
      </c>
      <c r="AP14" s="244" t="str">
        <f t="shared" ref="AP14" si="271">IF(AP4="Y", "Full-time", "")</f>
        <v/>
      </c>
      <c r="AQ14" s="244" t="str">
        <f t="shared" ref="AQ14" si="272">IF(AP4="Y", "Part-time", "")</f>
        <v/>
      </c>
      <c r="AR14" s="244" t="str">
        <f t="shared" ref="AR14" si="273">IF(AR4="Y", "Full-time", "")</f>
        <v/>
      </c>
      <c r="AS14" s="244" t="str">
        <f t="shared" ref="AS14" si="274">IF(AR4="Y", "Part-time", "")</f>
        <v/>
      </c>
      <c r="AT14" s="244" t="str">
        <f t="shared" ref="AT14" si="275">IF(AT4="Y", "Full-time", "")</f>
        <v/>
      </c>
      <c r="AU14" s="244" t="str">
        <f t="shared" ref="AU14" si="276">IF(AT4="Y", "Part-time", "")</f>
        <v/>
      </c>
      <c r="AV14" s="244" t="str">
        <f t="shared" ref="AV14" si="277">IF(AV4="Y", "Full-time", "")</f>
        <v/>
      </c>
      <c r="AW14" s="244" t="str">
        <f t="shared" ref="AW14" si="278">IF(AV4="Y", "Part-time", "")</f>
        <v/>
      </c>
      <c r="AX14" s="244" t="str">
        <f t="shared" ref="AX14" si="279">IF(AX4="Y", "Full-time", "")</f>
        <v/>
      </c>
      <c r="AY14" s="244" t="str">
        <f t="shared" ref="AY14" si="280">IF(AX4="Y", "Part-time", "")</f>
        <v/>
      </c>
      <c r="AZ14" s="244" t="str">
        <f t="shared" ref="AZ14" si="281">IF(AZ4="Y", "Full-time", "")</f>
        <v/>
      </c>
      <c r="BA14" s="244" t="str">
        <f t="shared" ref="BA14" si="282">IF(AZ4="Y", "Part-time", "")</f>
        <v/>
      </c>
      <c r="BB14" s="244" t="str">
        <f t="shared" ref="BB14" si="283">IF(BB4="Y", "Full-time", "")</f>
        <v/>
      </c>
      <c r="BC14" s="244" t="str">
        <f t="shared" ref="BC14" si="284">IF(BB4="Y", "Part-time", "")</f>
        <v/>
      </c>
      <c r="BD14" s="244" t="str">
        <f t="shared" ref="BD14" si="285">IF(BD4="Y", "Full-time", "")</f>
        <v/>
      </c>
      <c r="BE14" s="244" t="str">
        <f t="shared" ref="BE14" si="286">IF(BD4="Y", "Part-time", "")</f>
        <v/>
      </c>
      <c r="BF14" s="244" t="str">
        <f t="shared" ref="BF14" si="287">IF(BF4="Y", "Full-time", "")</f>
        <v/>
      </c>
      <c r="BG14" s="244" t="str">
        <f t="shared" ref="BG14" si="288">IF(BF4="Y", "Part-time", "")</f>
        <v/>
      </c>
      <c r="BH14" s="244" t="str">
        <f t="shared" ref="BH14" si="289">IF(BH4="Y", "Full-time", "")</f>
        <v/>
      </c>
      <c r="BI14" s="244" t="str">
        <f t="shared" ref="BI14" si="290">IF(BH4="Y", "Part-time", "")</f>
        <v/>
      </c>
      <c r="BJ14" s="244" t="str">
        <f t="shared" ref="BJ14" si="291">IF(BJ4="Y", "Full-time", "")</f>
        <v/>
      </c>
      <c r="BK14" s="244" t="str">
        <f t="shared" ref="BK14" si="292">IF(BJ4="Y", "Part-time", "")</f>
        <v/>
      </c>
      <c r="BL14" s="244" t="str">
        <f t="shared" ref="BL14" si="293">IF(BL4="Y", "Full-time", "")</f>
        <v/>
      </c>
      <c r="BM14" s="244" t="str">
        <f t="shared" ref="BM14" si="294">IF(BL4="Y", "Part-time", "")</f>
        <v/>
      </c>
      <c r="BN14" s="244" t="str">
        <f t="shared" ref="BN14" si="295">IF(BN4="Y", "Full-time", "")</f>
        <v/>
      </c>
      <c r="BO14" s="244" t="str">
        <f t="shared" ref="BO14" si="296">IF(BN4="Y", "Part-time", "")</f>
        <v/>
      </c>
      <c r="BP14" s="244" t="str">
        <f t="shared" ref="BP14" si="297">IF(BP4="Y", "Full-time", "")</f>
        <v/>
      </c>
      <c r="BQ14" s="244" t="str">
        <f t="shared" ref="BQ14" si="298">IF(BP4="Y", "Part-time", "")</f>
        <v/>
      </c>
      <c r="BR14" s="244" t="str">
        <f t="shared" ref="BR14" si="299">IF(BR4="Y", "Full-time", "")</f>
        <v/>
      </c>
      <c r="BS14" s="244" t="str">
        <f t="shared" ref="BS14" si="300">IF(BR4="Y", "Part-time", "")</f>
        <v/>
      </c>
      <c r="BT14" s="244" t="str">
        <f t="shared" ref="BT14" si="301">IF(BT4="Y", "Full-time", "")</f>
        <v/>
      </c>
      <c r="BU14" s="244" t="str">
        <f t="shared" ref="BU14" si="302">IF(BT4="Y", "Part-time", "")</f>
        <v/>
      </c>
      <c r="BV14" s="244" t="str">
        <f t="shared" ref="BV14" si="303">IF(BV4="Y", "Full-time", "")</f>
        <v/>
      </c>
      <c r="BW14" s="244" t="str">
        <f t="shared" ref="BW14" si="304">IF(BV4="Y", "Part-time", "")</f>
        <v/>
      </c>
      <c r="BX14" s="244" t="str">
        <f t="shared" ref="BX14" si="305">IF(BX4="Y", "Full-time", "")</f>
        <v/>
      </c>
      <c r="BY14" s="244" t="str">
        <f t="shared" ref="BY14" si="306">IF(BX4="Y", "Part-time", "")</f>
        <v/>
      </c>
      <c r="BZ14" s="244" t="str">
        <f t="shared" ref="BZ14" si="307">IF(BZ4="Y", "Full-time", "")</f>
        <v/>
      </c>
      <c r="CA14" s="244" t="str">
        <f t="shared" ref="CA14" si="308">IF(BZ4="Y", "Part-time", "")</f>
        <v/>
      </c>
      <c r="CB14" s="244" t="str">
        <f t="shared" ref="CB14" si="309">IF(CB4="Y", "Full-time", "")</f>
        <v/>
      </c>
      <c r="CC14" s="244" t="str">
        <f t="shared" ref="CC14" si="310">IF(CB4="Y", "Part-time", "")</f>
        <v/>
      </c>
      <c r="CD14" s="244" t="str">
        <f t="shared" ref="CD14" si="311">IF(CD4="Y", "Full-time", "")</f>
        <v/>
      </c>
      <c r="CE14" s="244" t="str">
        <f t="shared" ref="CE14" si="312">IF(CD4="Y", "Part-time", "")</f>
        <v/>
      </c>
      <c r="CF14" s="244" t="str">
        <f t="shared" ref="CF14" si="313">IF(CF4="Y", "Full-time", "")</f>
        <v/>
      </c>
      <c r="CG14" s="244" t="str">
        <f t="shared" ref="CG14" si="314">IF(CF4="Y", "Part-time", "")</f>
        <v/>
      </c>
      <c r="CH14" s="244" t="str">
        <f t="shared" ref="CH14" si="315">IF(CH4="Y", "Full-time", "")</f>
        <v/>
      </c>
      <c r="CI14" s="244" t="str">
        <f t="shared" ref="CI14" si="316">IF(CH4="Y", "Part-time", "")</f>
        <v/>
      </c>
      <c r="CJ14" s="244" t="str">
        <f t="shared" ref="CJ14" si="317">IF(CJ4="Y", "Full-time", "")</f>
        <v/>
      </c>
      <c r="CK14" s="244" t="str">
        <f t="shared" ref="CK14" si="318">IF(CJ4="Y", "Part-time", "")</f>
        <v/>
      </c>
      <c r="CL14" s="244" t="str">
        <f t="shared" ref="CL14" si="319">IF(CL4="Y", "Full-time", "")</f>
        <v/>
      </c>
      <c r="CM14" s="244" t="str">
        <f t="shared" ref="CM14" si="320">IF(CL4="Y", "Part-time", "")</f>
        <v/>
      </c>
      <c r="CN14" s="244" t="str">
        <f t="shared" ref="CN14" si="321">IF(CN4="Y", "Full-time", "")</f>
        <v/>
      </c>
      <c r="CO14" s="244" t="str">
        <f t="shared" ref="CO14" si="322">IF(CN4="Y", "Part-time", "")</f>
        <v/>
      </c>
      <c r="CP14" s="244" t="str">
        <f t="shared" ref="CP14" si="323">IF(CP4="Y", "Full-time", "")</f>
        <v/>
      </c>
      <c r="CQ14" s="244" t="str">
        <f t="shared" ref="CQ14" si="324">IF(CP4="Y", "Part-time", "")</f>
        <v/>
      </c>
      <c r="CR14" s="244" t="str">
        <f t="shared" ref="CR14" si="325">IF(CR4="Y", "Full-time", "")</f>
        <v/>
      </c>
      <c r="CS14" s="244" t="str">
        <f t="shared" ref="CS14" si="326">IF(CR4="Y", "Part-time", "")</f>
        <v/>
      </c>
      <c r="CT14" s="244" t="str">
        <f t="shared" ref="CT14" si="327">IF(CT4="Y", "Full-time", "")</f>
        <v/>
      </c>
      <c r="CU14" s="244" t="str">
        <f t="shared" ref="CU14" si="328">IF(CT4="Y", "Part-time", "")</f>
        <v/>
      </c>
      <c r="CV14" s="244" t="str">
        <f t="shared" ref="CV14" si="329">IF(CV4="Y", "Full-time", "")</f>
        <v/>
      </c>
      <c r="CW14" s="244" t="str">
        <f t="shared" ref="CW14" si="330">IF(CV4="Y", "Part-time", "")</f>
        <v/>
      </c>
      <c r="CX14" s="244" t="str">
        <f t="shared" ref="CX14" si="331">IF(CX4="Y", "Full-time", "")</f>
        <v/>
      </c>
      <c r="CY14" s="244" t="str">
        <f t="shared" ref="CY14" si="332">IF(CX4="Y", "Part-time", "")</f>
        <v/>
      </c>
      <c r="CZ14" s="244" t="str">
        <f t="shared" ref="CZ14" si="333">IF(CZ4="Y", "Full-time", "")</f>
        <v/>
      </c>
      <c r="DA14" s="244" t="str">
        <f t="shared" ref="DA14" si="334">IF(CZ4="Y", "Part-time", "")</f>
        <v/>
      </c>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row>
    <row r="15" spans="1:247" x14ac:dyDescent="0.25">
      <c r="A15" s="140">
        <v>6</v>
      </c>
      <c r="B15" s="196" t="s">
        <v>284</v>
      </c>
      <c r="C15" s="324">
        <f t="array" ref="C15">SUM(IF('Tuition and Payers'!$C$3:$SS$3='Enrollment and Attendance'!C$3,IF('Tuition and Payers'!$C$2:$SS$2='Enrollment and Attendance'!$B15,IF('Tuition and Payers'!$C$13:$SS$13='Enrollment and Attendance'!C$14,'Tuition and Payers'!$C$21:$SS$21,""))))</f>
        <v>32</v>
      </c>
      <c r="D15" s="325">
        <f t="array" ref="D15">SUM(IF('Tuition and Payers'!$C$3:$SS$3='Enrollment and Attendance'!D$3,IF('Tuition and Payers'!$C$2:$SS$2='Enrollment and Attendance'!$B15,IF('Tuition and Payers'!$C$13:$SS$13='Enrollment and Attendance'!D$14,'Tuition and Payers'!$C$21:$SS$21,""))))</f>
        <v>5</v>
      </c>
      <c r="E15" s="406">
        <f t="array" ref="E15">SUM(IF('Tuition and Payers'!$C$3:$SS$3='Enrollment and Attendance'!E$3,IF('Tuition and Payers'!$C$2:$SS$2='Enrollment and Attendance'!$B15,IF('Tuition and Payers'!$C$13:$SS$13='Enrollment and Attendance'!E$14,'Tuition and Payers'!$C$21:$SS$21,""))))</f>
        <v>0</v>
      </c>
      <c r="F15" s="407">
        <f t="array" ref="F15">SUM(IF('Tuition and Payers'!$C$3:$SS$3='Enrollment and Attendance'!F$3,IF('Tuition and Payers'!$C$2:$SS$2='Enrollment and Attendance'!$B15,IF('Tuition and Payers'!$C$13:$SS$13='Enrollment and Attendance'!F$14,'Tuition and Payers'!$C$21:$SS$21,""))))</f>
        <v>0</v>
      </c>
      <c r="G15" s="403"/>
      <c r="H15" s="352" t="str">
        <f t="array" ref="H15">IF(H$4="Y", SUM(IF('Tuition and Payers'!$C$3:$SS$3='Enrollment and Attendance'!H$3,IF('Tuition and Payers'!$C$2:$SS$2='Enrollment and Attendance'!$B15,IF('Tuition and Payers'!$C$13:$SS$13='Enrollment and Attendance'!H$14,'Tuition and Payers'!$C$21:$SS$21,"")))), "")</f>
        <v/>
      </c>
      <c r="I15" s="352" t="str">
        <f t="array" ref="I15">IF(I$4="Y", SUM(IF('Tuition and Payers'!$C$3:$SS$3='Enrollment and Attendance'!I$3,IF('Tuition and Payers'!$C$2:$SS$2='Enrollment and Attendance'!$B15,IF('Tuition and Payers'!$C$13:$SS$13='Enrollment and Attendance'!I$14,'Tuition and Payers'!$C$21:$SS$21,"")))), "")</f>
        <v/>
      </c>
      <c r="J15" s="352" t="str">
        <f t="array" ref="J15">IF(J$4="Y", SUM(IF('Tuition and Payers'!$C$3:$SS$3='Enrollment and Attendance'!J$3,IF('Tuition and Payers'!$C$2:$SS$2='Enrollment and Attendance'!$B15,IF('Tuition and Payers'!$C$13:$SS$13='Enrollment and Attendance'!J$14,'Tuition and Payers'!$C$21:$SS$21,"")))), "")</f>
        <v/>
      </c>
      <c r="K15" s="352" t="str">
        <f t="array" ref="K15">IF(K$4="Y", SUM(IF('Tuition and Payers'!$C$3:$SS$3='Enrollment and Attendance'!K$3,IF('Tuition and Payers'!$C$2:$SS$2='Enrollment and Attendance'!$B15,IF('Tuition and Payers'!$C$13:$SS$13='Enrollment and Attendance'!K$14,'Tuition and Payers'!$C$21:$SS$21,"")))), "")</f>
        <v/>
      </c>
      <c r="L15" s="352" t="str">
        <f t="array" ref="L15">IF(L$4="Y", SUM(IF('Tuition and Payers'!$C$3:$SS$3='Enrollment and Attendance'!L$3,IF('Tuition and Payers'!$C$2:$SS$2='Enrollment and Attendance'!$B15,IF('Tuition and Payers'!$C$13:$SS$13='Enrollment and Attendance'!L$14,'Tuition and Payers'!$C$21:$SS$21,"")))), "")</f>
        <v/>
      </c>
      <c r="M15" s="352" t="str">
        <f t="array" ref="M15">IF(M$4="Y", SUM(IF('Tuition and Payers'!$C$3:$SS$3='Enrollment and Attendance'!M$3,IF('Tuition and Payers'!$C$2:$SS$2='Enrollment and Attendance'!$B15,IF('Tuition and Payers'!$C$13:$SS$13='Enrollment and Attendance'!M$14,'Tuition and Payers'!$C$21:$SS$21,"")))), "")</f>
        <v/>
      </c>
      <c r="N15" s="352" t="str">
        <f t="array" ref="N15">IF(N$4="Y", SUM(IF('Tuition and Payers'!$C$3:$SS$3='Enrollment and Attendance'!N$3,IF('Tuition and Payers'!$C$2:$SS$2='Enrollment and Attendance'!$B15,IF('Tuition and Payers'!$C$13:$SS$13='Enrollment and Attendance'!N$14,'Tuition and Payers'!$C$21:$SS$21,"")))), "")</f>
        <v/>
      </c>
      <c r="O15" s="352" t="str">
        <f t="array" ref="O15">IF(O$4="Y", SUM(IF('Tuition and Payers'!$C$3:$SS$3='Enrollment and Attendance'!O$3,IF('Tuition and Payers'!$C$2:$SS$2='Enrollment and Attendance'!$B15,IF('Tuition and Payers'!$C$13:$SS$13='Enrollment and Attendance'!O$14,'Tuition and Payers'!$C$21:$SS$21,"")))), "")</f>
        <v/>
      </c>
      <c r="P15" s="352" t="str">
        <f t="array" ref="P15">IF(P$4="Y", SUM(IF('Tuition and Payers'!$C$3:$SS$3='Enrollment and Attendance'!P$3,IF('Tuition and Payers'!$C$2:$SS$2='Enrollment and Attendance'!$B15,IF('Tuition and Payers'!$C$13:$SS$13='Enrollment and Attendance'!P$14,'Tuition and Payers'!$C$21:$SS$21,"")))), "")</f>
        <v/>
      </c>
      <c r="Q15" s="352" t="str">
        <f t="array" ref="Q15">IF(Q$4="Y", SUM(IF('Tuition and Payers'!$C$3:$SS$3='Enrollment and Attendance'!Q$3,IF('Tuition and Payers'!$C$2:$SS$2='Enrollment and Attendance'!$B15,IF('Tuition and Payers'!$C$13:$SS$13='Enrollment and Attendance'!Q$14,'Tuition and Payers'!$C$21:$SS$21,"")))), "")</f>
        <v/>
      </c>
      <c r="R15" s="352" t="str">
        <f t="array" ref="R15">IF(R$4="Y", SUM(IF('Tuition and Payers'!$C$3:$SS$3='Enrollment and Attendance'!R$3,IF('Tuition and Payers'!$C$2:$SS$2='Enrollment and Attendance'!$B15,IF('Tuition and Payers'!$C$13:$SS$13='Enrollment and Attendance'!R$14,'Tuition and Payers'!$C$21:$SS$21,"")))), "")</f>
        <v/>
      </c>
      <c r="S15" s="352" t="str">
        <f t="array" ref="S15">IF(S$4="Y", SUM(IF('Tuition and Payers'!$C$3:$SS$3='Enrollment and Attendance'!S$3,IF('Tuition and Payers'!$C$2:$SS$2='Enrollment and Attendance'!$B15,IF('Tuition and Payers'!$C$13:$SS$13='Enrollment and Attendance'!S$14,'Tuition and Payers'!$C$21:$SS$21,"")))), "")</f>
        <v/>
      </c>
      <c r="T15" s="352" t="str">
        <f t="array" ref="T15">IF(T$4="Y", SUM(IF('Tuition and Payers'!$C$3:$SS$3='Enrollment and Attendance'!T$3,IF('Tuition and Payers'!$C$2:$SS$2='Enrollment and Attendance'!$B15,IF('Tuition and Payers'!$C$13:$SS$13='Enrollment and Attendance'!T$14,'Tuition and Payers'!$C$21:$SS$21,"")))), "")</f>
        <v/>
      </c>
      <c r="U15" s="352" t="str">
        <f t="array" ref="U15">IF(U$4="Y", SUM(IF('Tuition and Payers'!$C$3:$SS$3='Enrollment and Attendance'!U$3,IF('Tuition and Payers'!$C$2:$SS$2='Enrollment and Attendance'!$B15,IF('Tuition and Payers'!$C$13:$SS$13='Enrollment and Attendance'!U$14,'Tuition and Payers'!$C$21:$SS$21,"")))), "")</f>
        <v/>
      </c>
      <c r="V15" s="352" t="str">
        <f t="array" ref="V15">IF(V$4="Y", SUM(IF('Tuition and Payers'!$C$3:$SS$3='Enrollment and Attendance'!V$3,IF('Tuition and Payers'!$C$2:$SS$2='Enrollment and Attendance'!$B15,IF('Tuition and Payers'!$C$13:$SS$13='Enrollment and Attendance'!V$14,'Tuition and Payers'!$C$21:$SS$21,"")))), "")</f>
        <v/>
      </c>
      <c r="W15" s="352" t="str">
        <f t="array" ref="W15">IF(W$4="Y", SUM(IF('Tuition and Payers'!$C$3:$SS$3='Enrollment and Attendance'!W$3,IF('Tuition and Payers'!$C$2:$SS$2='Enrollment and Attendance'!$B15,IF('Tuition and Payers'!$C$13:$SS$13='Enrollment and Attendance'!W$14,'Tuition and Payers'!$C$21:$SS$21,"")))), "")</f>
        <v/>
      </c>
      <c r="X15" s="352" t="str">
        <f t="array" ref="X15">IF(X$4="Y", SUM(IF('Tuition and Payers'!$C$3:$SS$3='Enrollment and Attendance'!X$3,IF('Tuition and Payers'!$C$2:$SS$2='Enrollment and Attendance'!$B15,IF('Tuition and Payers'!$C$13:$SS$13='Enrollment and Attendance'!X$14,'Tuition and Payers'!$C$21:$SS$21,"")))), "")</f>
        <v/>
      </c>
      <c r="Y15" s="352" t="str">
        <f t="array" ref="Y15">IF(Y$4="Y", SUM(IF('Tuition and Payers'!$C$3:$SS$3='Enrollment and Attendance'!Y$3,IF('Tuition and Payers'!$C$2:$SS$2='Enrollment and Attendance'!$B15,IF('Tuition and Payers'!$C$13:$SS$13='Enrollment and Attendance'!Y$14,'Tuition and Payers'!$C$21:$SS$21,"")))), "")</f>
        <v/>
      </c>
      <c r="Z15" s="352" t="str">
        <f t="array" ref="Z15">IF(Z$4="Y", SUM(IF('Tuition and Payers'!$C$3:$SS$3='Enrollment and Attendance'!Z$3,IF('Tuition and Payers'!$C$2:$SS$2='Enrollment and Attendance'!$B15,IF('Tuition and Payers'!$C$13:$SS$13='Enrollment and Attendance'!Z$14,'Tuition and Payers'!$C$21:$SS$21,"")))), "")</f>
        <v/>
      </c>
      <c r="AA15" s="352" t="str">
        <f t="array" ref="AA15">IF(AA$4="Y", SUM(IF('Tuition and Payers'!$C$3:$SS$3='Enrollment and Attendance'!AA$3,IF('Tuition and Payers'!$C$2:$SS$2='Enrollment and Attendance'!$B15,IF('Tuition and Payers'!$C$13:$SS$13='Enrollment and Attendance'!AA$14,'Tuition and Payers'!$C$21:$SS$21,"")))), "")</f>
        <v/>
      </c>
      <c r="AB15" s="352" t="str">
        <f t="array" ref="AB15">IF(AB$4="Y", SUM(IF('Tuition and Payers'!$C$3:$SS$3='Enrollment and Attendance'!AB$3,IF('Tuition and Payers'!$C$2:$SS$2='Enrollment and Attendance'!$B15,IF('Tuition and Payers'!$C$13:$SS$13='Enrollment and Attendance'!AB$14,'Tuition and Payers'!$C$21:$SS$21,"")))), "")</f>
        <v/>
      </c>
      <c r="AC15" s="352" t="str">
        <f t="array" ref="AC15">IF(AC$4="Y", SUM(IF('Tuition and Payers'!$C$3:$SS$3='Enrollment and Attendance'!AC$3,IF('Tuition and Payers'!$C$2:$SS$2='Enrollment and Attendance'!$B15,IF('Tuition and Payers'!$C$13:$SS$13='Enrollment and Attendance'!AC$14,'Tuition and Payers'!$C$21:$SS$21,"")))), "")</f>
        <v/>
      </c>
      <c r="AD15" s="352" t="str">
        <f t="array" ref="AD15">IF(AD$4="Y", SUM(IF('Tuition and Payers'!$C$3:$SS$3='Enrollment and Attendance'!AD$3,IF('Tuition and Payers'!$C$2:$SS$2='Enrollment and Attendance'!$B15,IF('Tuition and Payers'!$C$13:$SS$13='Enrollment and Attendance'!AD$14,'Tuition and Payers'!$C$21:$SS$21,"")))), "")</f>
        <v/>
      </c>
      <c r="AE15" s="352" t="str">
        <f t="array" ref="AE15">IF(AE$4="Y", SUM(IF('Tuition and Payers'!$C$3:$SS$3='Enrollment and Attendance'!AE$3,IF('Tuition and Payers'!$C$2:$SS$2='Enrollment and Attendance'!$B15,IF('Tuition and Payers'!$C$13:$SS$13='Enrollment and Attendance'!AE$14,'Tuition and Payers'!$C$21:$SS$21,"")))), "")</f>
        <v/>
      </c>
      <c r="AF15" s="352" t="str">
        <f t="array" ref="AF15">IF(AF$4="Y", SUM(IF('Tuition and Payers'!$C$3:$SS$3='Enrollment and Attendance'!AF$3,IF('Tuition and Payers'!$C$2:$SS$2='Enrollment and Attendance'!$B15,IF('Tuition and Payers'!$C$13:$SS$13='Enrollment and Attendance'!AF$14,'Tuition and Payers'!$C$21:$SS$21,"")))), "")</f>
        <v/>
      </c>
      <c r="AG15" s="352" t="str">
        <f t="array" ref="AG15">IF(AG$4="Y", SUM(IF('Tuition and Payers'!$C$3:$SS$3='Enrollment and Attendance'!AG$3,IF('Tuition and Payers'!$C$2:$SS$2='Enrollment and Attendance'!$B15,IF('Tuition and Payers'!$C$13:$SS$13='Enrollment and Attendance'!AG$14,'Tuition and Payers'!$C$21:$SS$21,"")))), "")</f>
        <v/>
      </c>
      <c r="AH15" s="352" t="str">
        <f t="array" ref="AH15">IF(AH$4="Y", SUM(IF('Tuition and Payers'!$C$3:$SS$3='Enrollment and Attendance'!AH$3,IF('Tuition and Payers'!$C$2:$SS$2='Enrollment and Attendance'!$B15,IF('Tuition and Payers'!$C$13:$SS$13='Enrollment and Attendance'!AH$14,'Tuition and Payers'!$C$21:$SS$21,"")))), "")</f>
        <v/>
      </c>
      <c r="AI15" s="352" t="str">
        <f t="array" ref="AI15">IF(AI$4="Y", SUM(IF('Tuition and Payers'!$C$3:$SS$3='Enrollment and Attendance'!AI$3,IF('Tuition and Payers'!$C$2:$SS$2='Enrollment and Attendance'!$B15,IF('Tuition and Payers'!$C$13:$SS$13='Enrollment and Attendance'!AI$14,'Tuition and Payers'!$C$21:$SS$21,"")))), "")</f>
        <v/>
      </c>
      <c r="AJ15" s="352" t="str">
        <f t="array" ref="AJ15">IF(AJ$4="Y", SUM(IF('Tuition and Payers'!$C$3:$SS$3='Enrollment and Attendance'!AJ$3,IF('Tuition and Payers'!$C$2:$SS$2='Enrollment and Attendance'!$B15,IF('Tuition and Payers'!$C$13:$SS$13='Enrollment and Attendance'!AJ$14,'Tuition and Payers'!$C$21:$SS$21,"")))), "")</f>
        <v/>
      </c>
      <c r="AK15" s="352" t="str">
        <f t="array" ref="AK15">IF(AK$4="Y", SUM(IF('Tuition and Payers'!$C$3:$SS$3='Enrollment and Attendance'!AK$3,IF('Tuition and Payers'!$C$2:$SS$2='Enrollment and Attendance'!$B15,IF('Tuition and Payers'!$C$13:$SS$13='Enrollment and Attendance'!AK$14,'Tuition and Payers'!$C$21:$SS$21,"")))), "")</f>
        <v/>
      </c>
      <c r="AL15" s="352" t="str">
        <f t="array" ref="AL15">IF(AL$4="Y", SUM(IF('Tuition and Payers'!$C$3:$SS$3='Enrollment and Attendance'!AL$3,IF('Tuition and Payers'!$C$2:$SS$2='Enrollment and Attendance'!$B15,IF('Tuition and Payers'!$C$13:$SS$13='Enrollment and Attendance'!AL$14,'Tuition and Payers'!$C$21:$SS$21,"")))), "")</f>
        <v/>
      </c>
      <c r="AM15" s="352" t="str">
        <f t="array" ref="AM15">IF(AM$4="Y", SUM(IF('Tuition and Payers'!$C$3:$SS$3='Enrollment and Attendance'!AM$3,IF('Tuition and Payers'!$C$2:$SS$2='Enrollment and Attendance'!$B15,IF('Tuition and Payers'!$C$13:$SS$13='Enrollment and Attendance'!AM$14,'Tuition and Payers'!$C$21:$SS$21,"")))), "")</f>
        <v/>
      </c>
      <c r="AN15" s="352" t="str">
        <f t="array" ref="AN15">IF(AN$4="Y", SUM(IF('Tuition and Payers'!$C$3:$SS$3='Enrollment and Attendance'!AN$3,IF('Tuition and Payers'!$C$2:$SS$2='Enrollment and Attendance'!$B15,IF('Tuition and Payers'!$C$13:$SS$13='Enrollment and Attendance'!AN$14,'Tuition and Payers'!$C$21:$SS$21,"")))), "")</f>
        <v/>
      </c>
      <c r="AO15" s="352" t="str">
        <f t="array" ref="AO15">IF(AO$4="Y", SUM(IF('Tuition and Payers'!$C$3:$SS$3='Enrollment and Attendance'!AO$3,IF('Tuition and Payers'!$C$2:$SS$2='Enrollment and Attendance'!$B15,IF('Tuition and Payers'!$C$13:$SS$13='Enrollment and Attendance'!AO$14,'Tuition and Payers'!$C$21:$SS$21,"")))), "")</f>
        <v/>
      </c>
      <c r="AP15" s="352" t="str">
        <f t="array" ref="AP15">IF(AP$4="Y", SUM(IF('Tuition and Payers'!$C$3:$SS$3='Enrollment and Attendance'!AP$3,IF('Tuition and Payers'!$C$2:$SS$2='Enrollment and Attendance'!$B15,IF('Tuition and Payers'!$C$13:$SS$13='Enrollment and Attendance'!AP$14,'Tuition and Payers'!$C$21:$SS$21,"")))), "")</f>
        <v/>
      </c>
      <c r="AQ15" s="352" t="str">
        <f t="array" ref="AQ15">IF(AQ$4="Y", SUM(IF('Tuition and Payers'!$C$3:$SS$3='Enrollment and Attendance'!AQ$3,IF('Tuition and Payers'!$C$2:$SS$2='Enrollment and Attendance'!$B15,IF('Tuition and Payers'!$C$13:$SS$13='Enrollment and Attendance'!AQ$14,'Tuition and Payers'!$C$21:$SS$21,"")))), "")</f>
        <v/>
      </c>
      <c r="AR15" s="352" t="str">
        <f t="array" ref="AR15">IF(AR$4="Y", SUM(IF('Tuition and Payers'!$C$3:$SS$3='Enrollment and Attendance'!AR$3,IF('Tuition and Payers'!$C$2:$SS$2='Enrollment and Attendance'!$B15,IF('Tuition and Payers'!$C$13:$SS$13='Enrollment and Attendance'!AR$14,'Tuition and Payers'!$C$21:$SS$21,"")))), "")</f>
        <v/>
      </c>
      <c r="AS15" s="352" t="str">
        <f t="array" ref="AS15">IF(AS$4="Y", SUM(IF('Tuition and Payers'!$C$3:$SS$3='Enrollment and Attendance'!AS$3,IF('Tuition and Payers'!$C$2:$SS$2='Enrollment and Attendance'!$B15,IF('Tuition and Payers'!$C$13:$SS$13='Enrollment and Attendance'!AS$14,'Tuition and Payers'!$C$21:$SS$21,"")))), "")</f>
        <v/>
      </c>
      <c r="AT15" s="352" t="str">
        <f t="array" ref="AT15">IF(AT$4="Y", SUM(IF('Tuition and Payers'!$C$3:$SS$3='Enrollment and Attendance'!AT$3,IF('Tuition and Payers'!$C$2:$SS$2='Enrollment and Attendance'!$B15,IF('Tuition and Payers'!$C$13:$SS$13='Enrollment and Attendance'!AT$14,'Tuition and Payers'!$C$21:$SS$21,"")))), "")</f>
        <v/>
      </c>
      <c r="AU15" s="352" t="str">
        <f t="array" ref="AU15">IF(AU$4="Y", SUM(IF('Tuition and Payers'!$C$3:$SS$3='Enrollment and Attendance'!AU$3,IF('Tuition and Payers'!$C$2:$SS$2='Enrollment and Attendance'!$B15,IF('Tuition and Payers'!$C$13:$SS$13='Enrollment and Attendance'!AU$14,'Tuition and Payers'!$C$21:$SS$21,"")))), "")</f>
        <v/>
      </c>
      <c r="AV15" s="352" t="str">
        <f t="array" ref="AV15">IF(AV$4="Y", SUM(IF('Tuition and Payers'!$C$3:$SS$3='Enrollment and Attendance'!AV$3,IF('Tuition and Payers'!$C$2:$SS$2='Enrollment and Attendance'!$B15,IF('Tuition and Payers'!$C$13:$SS$13='Enrollment and Attendance'!AV$14,'Tuition and Payers'!$C$21:$SS$21,"")))), "")</f>
        <v/>
      </c>
      <c r="AW15" s="352" t="str">
        <f t="array" ref="AW15">IF(AW$4="Y", SUM(IF('Tuition and Payers'!$C$3:$SS$3='Enrollment and Attendance'!AW$3,IF('Tuition and Payers'!$C$2:$SS$2='Enrollment and Attendance'!$B15,IF('Tuition and Payers'!$C$13:$SS$13='Enrollment and Attendance'!AW$14,'Tuition and Payers'!$C$21:$SS$21,"")))), "")</f>
        <v/>
      </c>
      <c r="AX15" s="352" t="str">
        <f t="array" ref="AX15">IF(AX$4="Y", SUM(IF('Tuition and Payers'!$C$3:$SS$3='Enrollment and Attendance'!AX$3,IF('Tuition and Payers'!$C$2:$SS$2='Enrollment and Attendance'!$B15,IF('Tuition and Payers'!$C$13:$SS$13='Enrollment and Attendance'!AX$14,'Tuition and Payers'!$C$21:$SS$21,"")))), "")</f>
        <v/>
      </c>
      <c r="AY15" s="352" t="str">
        <f t="array" ref="AY15">IF(AY$4="Y", SUM(IF('Tuition and Payers'!$C$3:$SS$3='Enrollment and Attendance'!AY$3,IF('Tuition and Payers'!$C$2:$SS$2='Enrollment and Attendance'!$B15,IF('Tuition and Payers'!$C$13:$SS$13='Enrollment and Attendance'!AY$14,'Tuition and Payers'!$C$21:$SS$21,"")))), "")</f>
        <v/>
      </c>
      <c r="AZ15" s="352" t="str">
        <f t="array" ref="AZ15">IF(AZ$4="Y", SUM(IF('Tuition and Payers'!$C$3:$SS$3='Enrollment and Attendance'!AZ$3,IF('Tuition and Payers'!$C$2:$SS$2='Enrollment and Attendance'!$B15,IF('Tuition and Payers'!$C$13:$SS$13='Enrollment and Attendance'!AZ$14,'Tuition and Payers'!$C$21:$SS$21,"")))), "")</f>
        <v/>
      </c>
      <c r="BA15" s="352" t="str">
        <f t="array" ref="BA15">IF(BA$4="Y", SUM(IF('Tuition and Payers'!$C$3:$SS$3='Enrollment and Attendance'!BA$3,IF('Tuition and Payers'!$C$2:$SS$2='Enrollment and Attendance'!$B15,IF('Tuition and Payers'!$C$13:$SS$13='Enrollment and Attendance'!BA$14,'Tuition and Payers'!$C$21:$SS$21,"")))), "")</f>
        <v/>
      </c>
      <c r="BB15" s="352" t="str">
        <f t="array" ref="BB15">IF(BB$4="Y", SUM(IF('Tuition and Payers'!$C$3:$SS$3='Enrollment and Attendance'!BB$3,IF('Tuition and Payers'!$C$2:$SS$2='Enrollment and Attendance'!$B15,IF('Tuition and Payers'!$C$13:$SS$13='Enrollment and Attendance'!BB$14,'Tuition and Payers'!$C$21:$SS$21,"")))), "")</f>
        <v/>
      </c>
      <c r="BC15" s="352" t="str">
        <f t="array" ref="BC15">IF(BC$4="Y", SUM(IF('Tuition and Payers'!$C$3:$SS$3='Enrollment and Attendance'!BC$3,IF('Tuition and Payers'!$C$2:$SS$2='Enrollment and Attendance'!$B15,IF('Tuition and Payers'!$C$13:$SS$13='Enrollment and Attendance'!BC$14,'Tuition and Payers'!$C$21:$SS$21,"")))), "")</f>
        <v/>
      </c>
      <c r="BD15" s="352" t="str">
        <f t="array" ref="BD15">IF(BD$4="Y", SUM(IF('Tuition and Payers'!$C$3:$SS$3='Enrollment and Attendance'!BD$3,IF('Tuition and Payers'!$C$2:$SS$2='Enrollment and Attendance'!$B15,IF('Tuition and Payers'!$C$13:$SS$13='Enrollment and Attendance'!BD$14,'Tuition and Payers'!$C$21:$SS$21,"")))), "")</f>
        <v/>
      </c>
      <c r="BE15" s="352" t="str">
        <f t="array" ref="BE15">IF(BE$4="Y", SUM(IF('Tuition and Payers'!$C$3:$SS$3='Enrollment and Attendance'!BE$3,IF('Tuition and Payers'!$C$2:$SS$2='Enrollment and Attendance'!$B15,IF('Tuition and Payers'!$C$13:$SS$13='Enrollment and Attendance'!BE$14,'Tuition and Payers'!$C$21:$SS$21,"")))), "")</f>
        <v/>
      </c>
      <c r="BF15" s="352" t="str">
        <f t="array" ref="BF15">IF(BF$4="Y", SUM(IF('Tuition and Payers'!$C$3:$SS$3='Enrollment and Attendance'!BF$3,IF('Tuition and Payers'!$C$2:$SS$2='Enrollment and Attendance'!$B15,IF('Tuition and Payers'!$C$13:$SS$13='Enrollment and Attendance'!BF$14,'Tuition and Payers'!$C$21:$SS$21,"")))), "")</f>
        <v/>
      </c>
      <c r="BG15" s="352" t="str">
        <f t="array" ref="BG15">IF(BG$4="Y", SUM(IF('Tuition and Payers'!$C$3:$SS$3='Enrollment and Attendance'!BG$3,IF('Tuition and Payers'!$C$2:$SS$2='Enrollment and Attendance'!$B15,IF('Tuition and Payers'!$C$13:$SS$13='Enrollment and Attendance'!BG$14,'Tuition and Payers'!$C$21:$SS$21,"")))), "")</f>
        <v/>
      </c>
      <c r="BH15" s="352" t="str">
        <f t="array" ref="BH15">IF(BH$4="Y", SUM(IF('Tuition and Payers'!$C$3:$SS$3='Enrollment and Attendance'!BH$3,IF('Tuition and Payers'!$C$2:$SS$2='Enrollment and Attendance'!$B15,IF('Tuition and Payers'!$C$13:$SS$13='Enrollment and Attendance'!BH$14,'Tuition and Payers'!$C$21:$SS$21,"")))), "")</f>
        <v/>
      </c>
      <c r="BI15" s="352" t="str">
        <f t="array" ref="BI15">IF(BI$4="Y", SUM(IF('Tuition and Payers'!$C$3:$SS$3='Enrollment and Attendance'!BI$3,IF('Tuition and Payers'!$C$2:$SS$2='Enrollment and Attendance'!$B15,IF('Tuition and Payers'!$C$13:$SS$13='Enrollment and Attendance'!BI$14,'Tuition and Payers'!$C$21:$SS$21,"")))), "")</f>
        <v/>
      </c>
      <c r="BJ15" s="352" t="str">
        <f t="array" ref="BJ15">IF(BJ$4="Y", SUM(IF('Tuition and Payers'!$C$3:$SS$3='Enrollment and Attendance'!BJ$3,IF('Tuition and Payers'!$C$2:$SS$2='Enrollment and Attendance'!$B15,IF('Tuition and Payers'!$C$13:$SS$13='Enrollment and Attendance'!BJ$14,'Tuition and Payers'!$C$21:$SS$21,"")))), "")</f>
        <v/>
      </c>
      <c r="BK15" s="352" t="str">
        <f t="array" ref="BK15">IF(BK$4="Y", SUM(IF('Tuition and Payers'!$C$3:$SS$3='Enrollment and Attendance'!BK$3,IF('Tuition and Payers'!$C$2:$SS$2='Enrollment and Attendance'!$B15,IF('Tuition and Payers'!$C$13:$SS$13='Enrollment and Attendance'!BK$14,'Tuition and Payers'!$C$21:$SS$21,"")))), "")</f>
        <v/>
      </c>
      <c r="BL15" s="352" t="str">
        <f t="array" ref="BL15">IF(BL$4="Y", SUM(IF('Tuition and Payers'!$C$3:$SS$3='Enrollment and Attendance'!BL$3,IF('Tuition and Payers'!$C$2:$SS$2='Enrollment and Attendance'!$B15,IF('Tuition and Payers'!$C$13:$SS$13='Enrollment and Attendance'!BL$14,'Tuition and Payers'!$C$21:$SS$21,"")))), "")</f>
        <v/>
      </c>
      <c r="BM15" s="352" t="str">
        <f t="array" ref="BM15">IF(BM$4="Y", SUM(IF('Tuition and Payers'!$C$3:$SS$3='Enrollment and Attendance'!BM$3,IF('Tuition and Payers'!$C$2:$SS$2='Enrollment and Attendance'!$B15,IF('Tuition and Payers'!$C$13:$SS$13='Enrollment and Attendance'!BM$14,'Tuition and Payers'!$C$21:$SS$21,"")))), "")</f>
        <v/>
      </c>
      <c r="BN15" s="352" t="str">
        <f t="array" ref="BN15">IF(BN$4="Y", SUM(IF('Tuition and Payers'!$C$3:$SS$3='Enrollment and Attendance'!BN$3,IF('Tuition and Payers'!$C$2:$SS$2='Enrollment and Attendance'!$B15,IF('Tuition and Payers'!$C$13:$SS$13='Enrollment and Attendance'!BN$14,'Tuition and Payers'!$C$21:$SS$21,"")))), "")</f>
        <v/>
      </c>
      <c r="BO15" s="352" t="str">
        <f t="array" ref="BO15">IF(BO$4="Y", SUM(IF('Tuition and Payers'!$C$3:$SS$3='Enrollment and Attendance'!BO$3,IF('Tuition and Payers'!$C$2:$SS$2='Enrollment and Attendance'!$B15,IF('Tuition and Payers'!$C$13:$SS$13='Enrollment and Attendance'!BO$14,'Tuition and Payers'!$C$21:$SS$21,"")))), "")</f>
        <v/>
      </c>
      <c r="BP15" s="352" t="str">
        <f t="array" ref="BP15">IF(BP$4="Y", SUM(IF('Tuition and Payers'!$C$3:$SS$3='Enrollment and Attendance'!BP$3,IF('Tuition and Payers'!$C$2:$SS$2='Enrollment and Attendance'!$B15,IF('Tuition and Payers'!$C$13:$SS$13='Enrollment and Attendance'!BP$14,'Tuition and Payers'!$C$21:$SS$21,"")))), "")</f>
        <v/>
      </c>
      <c r="BQ15" s="352" t="str">
        <f t="array" ref="BQ15">IF(BQ$4="Y", SUM(IF('Tuition and Payers'!$C$3:$SS$3='Enrollment and Attendance'!BQ$3,IF('Tuition and Payers'!$C$2:$SS$2='Enrollment and Attendance'!$B15,IF('Tuition and Payers'!$C$13:$SS$13='Enrollment and Attendance'!BQ$14,'Tuition and Payers'!$C$21:$SS$21,"")))), "")</f>
        <v/>
      </c>
      <c r="BR15" s="352" t="str">
        <f t="array" ref="BR15">IF(BR$4="Y", SUM(IF('Tuition and Payers'!$C$3:$SS$3='Enrollment and Attendance'!BR$3,IF('Tuition and Payers'!$C$2:$SS$2='Enrollment and Attendance'!$B15,IF('Tuition and Payers'!$C$13:$SS$13='Enrollment and Attendance'!BR$14,'Tuition and Payers'!$C$21:$SS$21,"")))), "")</f>
        <v/>
      </c>
      <c r="BS15" s="352" t="str">
        <f t="array" ref="BS15">IF(BS$4="Y", SUM(IF('Tuition and Payers'!$C$3:$SS$3='Enrollment and Attendance'!BS$3,IF('Tuition and Payers'!$C$2:$SS$2='Enrollment and Attendance'!$B15,IF('Tuition and Payers'!$C$13:$SS$13='Enrollment and Attendance'!BS$14,'Tuition and Payers'!$C$21:$SS$21,"")))), "")</f>
        <v/>
      </c>
      <c r="BT15" s="352" t="str">
        <f t="array" ref="BT15">IF(BT$4="Y", SUM(IF('Tuition and Payers'!$C$3:$SS$3='Enrollment and Attendance'!BT$3,IF('Tuition and Payers'!$C$2:$SS$2='Enrollment and Attendance'!$B15,IF('Tuition and Payers'!$C$13:$SS$13='Enrollment and Attendance'!BT$14,'Tuition and Payers'!$C$21:$SS$21,"")))), "")</f>
        <v/>
      </c>
      <c r="BU15" s="352" t="str">
        <f t="array" ref="BU15">IF(BU$4="Y", SUM(IF('Tuition and Payers'!$C$3:$SS$3='Enrollment and Attendance'!BU$3,IF('Tuition and Payers'!$C$2:$SS$2='Enrollment and Attendance'!$B15,IF('Tuition and Payers'!$C$13:$SS$13='Enrollment and Attendance'!BU$14,'Tuition and Payers'!$C$21:$SS$21,"")))), "")</f>
        <v/>
      </c>
      <c r="BV15" s="352" t="str">
        <f t="array" ref="BV15">IF(BV$4="Y", SUM(IF('Tuition and Payers'!$C$3:$SS$3='Enrollment and Attendance'!BV$3,IF('Tuition and Payers'!$C$2:$SS$2='Enrollment and Attendance'!$B15,IF('Tuition and Payers'!$C$13:$SS$13='Enrollment and Attendance'!BV$14,'Tuition and Payers'!$C$21:$SS$21,"")))), "")</f>
        <v/>
      </c>
      <c r="BW15" s="352" t="str">
        <f t="array" ref="BW15">IF(BW$4="Y", SUM(IF('Tuition and Payers'!$C$3:$SS$3='Enrollment and Attendance'!BW$3,IF('Tuition and Payers'!$C$2:$SS$2='Enrollment and Attendance'!$B15,IF('Tuition and Payers'!$C$13:$SS$13='Enrollment and Attendance'!BW$14,'Tuition and Payers'!$C$21:$SS$21,"")))), "")</f>
        <v/>
      </c>
      <c r="BX15" s="352" t="str">
        <f t="array" ref="BX15">IF(BX$4="Y", SUM(IF('Tuition and Payers'!$C$3:$SS$3='Enrollment and Attendance'!BX$3,IF('Tuition and Payers'!$C$2:$SS$2='Enrollment and Attendance'!$B15,IF('Tuition and Payers'!$C$13:$SS$13='Enrollment and Attendance'!BX$14,'Tuition and Payers'!$C$21:$SS$21,"")))), "")</f>
        <v/>
      </c>
      <c r="BY15" s="352" t="str">
        <f t="array" ref="BY15">IF(BY$4="Y", SUM(IF('Tuition and Payers'!$C$3:$SS$3='Enrollment and Attendance'!BY$3,IF('Tuition and Payers'!$C$2:$SS$2='Enrollment and Attendance'!$B15,IF('Tuition and Payers'!$C$13:$SS$13='Enrollment and Attendance'!BY$14,'Tuition and Payers'!$C$21:$SS$21,"")))), "")</f>
        <v/>
      </c>
      <c r="BZ15" s="352" t="str">
        <f t="array" ref="BZ15">IF(BZ$4="Y", SUM(IF('Tuition and Payers'!$C$3:$SS$3='Enrollment and Attendance'!BZ$3,IF('Tuition and Payers'!$C$2:$SS$2='Enrollment and Attendance'!$B15,IF('Tuition and Payers'!$C$13:$SS$13='Enrollment and Attendance'!BZ$14,'Tuition and Payers'!$C$21:$SS$21,"")))), "")</f>
        <v/>
      </c>
      <c r="CA15" s="352" t="str">
        <f t="array" ref="CA15">IF(CA$4="Y", SUM(IF('Tuition and Payers'!$C$3:$SS$3='Enrollment and Attendance'!CA$3,IF('Tuition and Payers'!$C$2:$SS$2='Enrollment and Attendance'!$B15,IF('Tuition and Payers'!$C$13:$SS$13='Enrollment and Attendance'!CA$14,'Tuition and Payers'!$C$21:$SS$21,"")))), "")</f>
        <v/>
      </c>
      <c r="CB15" s="352" t="str">
        <f t="array" ref="CB15">IF(CB$4="Y", SUM(IF('Tuition and Payers'!$C$3:$SS$3='Enrollment and Attendance'!CB$3,IF('Tuition and Payers'!$C$2:$SS$2='Enrollment and Attendance'!$B15,IF('Tuition and Payers'!$C$13:$SS$13='Enrollment and Attendance'!CB$14,'Tuition and Payers'!$C$21:$SS$21,"")))), "")</f>
        <v/>
      </c>
      <c r="CC15" s="352" t="str">
        <f t="array" ref="CC15">IF(CC$4="Y", SUM(IF('Tuition and Payers'!$C$3:$SS$3='Enrollment and Attendance'!CC$3,IF('Tuition and Payers'!$C$2:$SS$2='Enrollment and Attendance'!$B15,IF('Tuition and Payers'!$C$13:$SS$13='Enrollment and Attendance'!CC$14,'Tuition and Payers'!$C$21:$SS$21,"")))), "")</f>
        <v/>
      </c>
      <c r="CD15" s="352" t="str">
        <f t="array" ref="CD15">IF(CD$4="Y", SUM(IF('Tuition and Payers'!$C$3:$SS$3='Enrollment and Attendance'!CD$3,IF('Tuition and Payers'!$C$2:$SS$2='Enrollment and Attendance'!$B15,IF('Tuition and Payers'!$C$13:$SS$13='Enrollment and Attendance'!CD$14,'Tuition and Payers'!$C$21:$SS$21,"")))), "")</f>
        <v/>
      </c>
      <c r="CE15" s="352" t="str">
        <f t="array" ref="CE15">IF(CE$4="Y", SUM(IF('Tuition and Payers'!$C$3:$SS$3='Enrollment and Attendance'!CE$3,IF('Tuition and Payers'!$C$2:$SS$2='Enrollment and Attendance'!$B15,IF('Tuition and Payers'!$C$13:$SS$13='Enrollment and Attendance'!CE$14,'Tuition and Payers'!$C$21:$SS$21,"")))), "")</f>
        <v/>
      </c>
      <c r="CF15" s="352" t="str">
        <f t="array" ref="CF15">IF(CF$4="Y", SUM(IF('Tuition and Payers'!$C$3:$SS$3='Enrollment and Attendance'!CF$3,IF('Tuition and Payers'!$C$2:$SS$2='Enrollment and Attendance'!$B15,IF('Tuition and Payers'!$C$13:$SS$13='Enrollment and Attendance'!CF$14,'Tuition and Payers'!$C$21:$SS$21,"")))), "")</f>
        <v/>
      </c>
      <c r="CG15" s="352" t="str">
        <f t="array" ref="CG15">IF(CG$4="Y", SUM(IF('Tuition and Payers'!$C$3:$SS$3='Enrollment and Attendance'!CG$3,IF('Tuition and Payers'!$C$2:$SS$2='Enrollment and Attendance'!$B15,IF('Tuition and Payers'!$C$13:$SS$13='Enrollment and Attendance'!CG$14,'Tuition and Payers'!$C$21:$SS$21,"")))), "")</f>
        <v/>
      </c>
      <c r="CH15" s="352" t="str">
        <f t="array" ref="CH15">IF(CH$4="Y", SUM(IF('Tuition and Payers'!$C$3:$SS$3='Enrollment and Attendance'!CH$3,IF('Tuition and Payers'!$C$2:$SS$2='Enrollment and Attendance'!$B15,IF('Tuition and Payers'!$C$13:$SS$13='Enrollment and Attendance'!CH$14,'Tuition and Payers'!$C$21:$SS$21,"")))), "")</f>
        <v/>
      </c>
      <c r="CI15" s="352" t="str">
        <f t="array" ref="CI15">IF(CI$4="Y", SUM(IF('Tuition and Payers'!$C$3:$SS$3='Enrollment and Attendance'!CI$3,IF('Tuition and Payers'!$C$2:$SS$2='Enrollment and Attendance'!$B15,IF('Tuition and Payers'!$C$13:$SS$13='Enrollment and Attendance'!CI$14,'Tuition and Payers'!$C$21:$SS$21,"")))), "")</f>
        <v/>
      </c>
      <c r="CJ15" s="352" t="str">
        <f t="array" ref="CJ15">IF(CJ$4="Y", SUM(IF('Tuition and Payers'!$C$3:$SS$3='Enrollment and Attendance'!CJ$3,IF('Tuition and Payers'!$C$2:$SS$2='Enrollment and Attendance'!$B15,IF('Tuition and Payers'!$C$13:$SS$13='Enrollment and Attendance'!CJ$14,'Tuition and Payers'!$C$21:$SS$21,"")))), "")</f>
        <v/>
      </c>
      <c r="CK15" s="352" t="str">
        <f t="array" ref="CK15">IF(CK$4="Y", SUM(IF('Tuition and Payers'!$C$3:$SS$3='Enrollment and Attendance'!CK$3,IF('Tuition and Payers'!$C$2:$SS$2='Enrollment and Attendance'!$B15,IF('Tuition and Payers'!$C$13:$SS$13='Enrollment and Attendance'!CK$14,'Tuition and Payers'!$C$21:$SS$21,"")))), "")</f>
        <v/>
      </c>
      <c r="CL15" s="352" t="str">
        <f t="array" ref="CL15">IF(CL$4="Y", SUM(IF('Tuition and Payers'!$C$3:$SS$3='Enrollment and Attendance'!CL$3,IF('Tuition and Payers'!$C$2:$SS$2='Enrollment and Attendance'!$B15,IF('Tuition and Payers'!$C$13:$SS$13='Enrollment and Attendance'!CL$14,'Tuition and Payers'!$C$21:$SS$21,"")))), "")</f>
        <v/>
      </c>
      <c r="CM15" s="352" t="str">
        <f t="array" ref="CM15">IF(CM$4="Y", SUM(IF('Tuition and Payers'!$C$3:$SS$3='Enrollment and Attendance'!CM$3,IF('Tuition and Payers'!$C$2:$SS$2='Enrollment and Attendance'!$B15,IF('Tuition and Payers'!$C$13:$SS$13='Enrollment and Attendance'!CM$14,'Tuition and Payers'!$C$21:$SS$21,"")))), "")</f>
        <v/>
      </c>
      <c r="CN15" s="352" t="str">
        <f t="array" ref="CN15">IF(CN$4="Y", SUM(IF('Tuition and Payers'!$C$3:$SS$3='Enrollment and Attendance'!CN$3,IF('Tuition and Payers'!$C$2:$SS$2='Enrollment and Attendance'!$B15,IF('Tuition and Payers'!$C$13:$SS$13='Enrollment and Attendance'!CN$14,'Tuition and Payers'!$C$21:$SS$21,"")))), "")</f>
        <v/>
      </c>
      <c r="CO15" s="352" t="str">
        <f t="array" ref="CO15">IF(CO$4="Y", SUM(IF('Tuition and Payers'!$C$3:$SS$3='Enrollment and Attendance'!CO$3,IF('Tuition and Payers'!$C$2:$SS$2='Enrollment and Attendance'!$B15,IF('Tuition and Payers'!$C$13:$SS$13='Enrollment and Attendance'!CO$14,'Tuition and Payers'!$C$21:$SS$21,"")))), "")</f>
        <v/>
      </c>
      <c r="CP15" s="352" t="str">
        <f t="array" ref="CP15">IF(CP$4="Y", SUM(IF('Tuition and Payers'!$C$3:$SS$3='Enrollment and Attendance'!CP$3,IF('Tuition and Payers'!$C$2:$SS$2='Enrollment and Attendance'!$B15,IF('Tuition and Payers'!$C$13:$SS$13='Enrollment and Attendance'!CP$14,'Tuition and Payers'!$C$21:$SS$21,"")))), "")</f>
        <v/>
      </c>
      <c r="CQ15" s="352" t="str">
        <f t="array" ref="CQ15">IF(CQ$4="Y", SUM(IF('Tuition and Payers'!$C$3:$SS$3='Enrollment and Attendance'!CQ$3,IF('Tuition and Payers'!$C$2:$SS$2='Enrollment and Attendance'!$B15,IF('Tuition and Payers'!$C$13:$SS$13='Enrollment and Attendance'!CQ$14,'Tuition and Payers'!$C$21:$SS$21,"")))), "")</f>
        <v/>
      </c>
      <c r="CR15" s="352" t="str">
        <f t="array" ref="CR15">IF(CR$4="Y", SUM(IF('Tuition and Payers'!$C$3:$SS$3='Enrollment and Attendance'!CR$3,IF('Tuition and Payers'!$C$2:$SS$2='Enrollment and Attendance'!$B15,IF('Tuition and Payers'!$C$13:$SS$13='Enrollment and Attendance'!CR$14,'Tuition and Payers'!$C$21:$SS$21,"")))), "")</f>
        <v/>
      </c>
      <c r="CS15" s="352" t="str">
        <f t="array" ref="CS15">IF(CS$4="Y", SUM(IF('Tuition and Payers'!$C$3:$SS$3='Enrollment and Attendance'!CS$3,IF('Tuition and Payers'!$C$2:$SS$2='Enrollment and Attendance'!$B15,IF('Tuition and Payers'!$C$13:$SS$13='Enrollment and Attendance'!CS$14,'Tuition and Payers'!$C$21:$SS$21,"")))), "")</f>
        <v/>
      </c>
      <c r="CT15" s="352" t="str">
        <f t="array" ref="CT15">IF(CT$4="Y", SUM(IF('Tuition and Payers'!$C$3:$SS$3='Enrollment and Attendance'!CT$3,IF('Tuition and Payers'!$C$2:$SS$2='Enrollment and Attendance'!$B15,IF('Tuition and Payers'!$C$13:$SS$13='Enrollment and Attendance'!CT$14,'Tuition and Payers'!$C$21:$SS$21,"")))), "")</f>
        <v/>
      </c>
      <c r="CU15" s="352" t="str">
        <f t="array" ref="CU15">IF(CU$4="Y", SUM(IF('Tuition and Payers'!$C$3:$SS$3='Enrollment and Attendance'!CU$3,IF('Tuition and Payers'!$C$2:$SS$2='Enrollment and Attendance'!$B15,IF('Tuition and Payers'!$C$13:$SS$13='Enrollment and Attendance'!CU$14,'Tuition and Payers'!$C$21:$SS$21,"")))), "")</f>
        <v/>
      </c>
      <c r="CV15" s="352" t="str">
        <f t="array" ref="CV15">IF(CV$4="Y", SUM(IF('Tuition and Payers'!$C$3:$SS$3='Enrollment and Attendance'!CV$3,IF('Tuition and Payers'!$C$2:$SS$2='Enrollment and Attendance'!$B15,IF('Tuition and Payers'!$C$13:$SS$13='Enrollment and Attendance'!CV$14,'Tuition and Payers'!$C$21:$SS$21,"")))), "")</f>
        <v/>
      </c>
      <c r="CW15" s="352" t="str">
        <f t="array" ref="CW15">IF(CW$4="Y", SUM(IF('Tuition and Payers'!$C$3:$SS$3='Enrollment and Attendance'!CW$3,IF('Tuition and Payers'!$C$2:$SS$2='Enrollment and Attendance'!$B15,IF('Tuition and Payers'!$C$13:$SS$13='Enrollment and Attendance'!CW$14,'Tuition and Payers'!$C$21:$SS$21,"")))), "")</f>
        <v/>
      </c>
      <c r="CX15" s="352" t="str">
        <f t="array" ref="CX15">IF(CX$4="Y", SUM(IF('Tuition and Payers'!$C$3:$SS$3='Enrollment and Attendance'!CX$3,IF('Tuition and Payers'!$C$2:$SS$2='Enrollment and Attendance'!$B15,IF('Tuition and Payers'!$C$13:$SS$13='Enrollment and Attendance'!CX$14,'Tuition and Payers'!$C$21:$SS$21,"")))), "")</f>
        <v/>
      </c>
      <c r="CY15" s="352" t="str">
        <f t="array" ref="CY15">IF(CY$4="Y", SUM(IF('Tuition and Payers'!$C$3:$SS$3='Enrollment and Attendance'!CY$3,IF('Tuition and Payers'!$C$2:$SS$2='Enrollment and Attendance'!$B15,IF('Tuition and Payers'!$C$13:$SS$13='Enrollment and Attendance'!CY$14,'Tuition and Payers'!$C$21:$SS$21,"")))), "")</f>
        <v/>
      </c>
      <c r="CZ15" s="352" t="str">
        <f t="array" ref="CZ15">IF(CZ$4="Y", SUM(IF('Tuition and Payers'!$C$3:$SS$3='Enrollment and Attendance'!CZ$3,IF('Tuition and Payers'!$C$2:$SS$2='Enrollment and Attendance'!$B15,IF('Tuition and Payers'!$C$13:$SS$13='Enrollment and Attendance'!CZ$14,'Tuition and Payers'!$C$21:$SS$21,"")))), "")</f>
        <v/>
      </c>
      <c r="DA15" s="352" t="str">
        <f t="array" ref="DA15">IF(DA$4="Y", SUM(IF('Tuition and Payers'!$C$3:$SS$3='Enrollment and Attendance'!DA$3,IF('Tuition and Payers'!$C$2:$SS$2='Enrollment and Attendance'!$B15,IF('Tuition and Payers'!$C$13:$SS$13='Enrollment and Attendance'!DA$14,'Tuition and Payers'!$C$21:$SS$21,"")))), "")</f>
        <v/>
      </c>
    </row>
    <row r="16" spans="1:247" x14ac:dyDescent="0.25">
      <c r="A16" s="140">
        <v>7</v>
      </c>
      <c r="B16" s="196" t="s">
        <v>265</v>
      </c>
      <c r="C16" s="324">
        <f t="array" ref="C16">SUM(IF('Tuition and Payers'!$C$3:$SS$3='Enrollment and Attendance'!C$3,IF('Tuition and Payers'!$C$2:$SS$2='Enrollment and Attendance'!$B16,IF('Tuition and Payers'!$C$13:$SS$13='Enrollment and Attendance'!C$14,'Tuition and Payers'!$C$21:$SS$21,""))))</f>
        <v>19</v>
      </c>
      <c r="D16" s="325">
        <f t="array" ref="D16">SUM(IF('Tuition and Payers'!$C$3:$SS$3='Enrollment and Attendance'!D$3,IF('Tuition and Payers'!$C$2:$SS$2='Enrollment and Attendance'!$B16,IF('Tuition and Payers'!$C$13:$SS$13='Enrollment and Attendance'!D$14,'Tuition and Payers'!$C$21:$SS$21,""))))</f>
        <v>0</v>
      </c>
      <c r="E16" s="406">
        <f t="array" ref="E16">SUM(IF('Tuition and Payers'!$C$3:$SS$3='Enrollment and Attendance'!E$3,IF('Tuition and Payers'!$C$2:$SS$2='Enrollment and Attendance'!$B16,IF('Tuition and Payers'!$C$13:$SS$13='Enrollment and Attendance'!E$14,'Tuition and Payers'!$C$21:$SS$21,""))))</f>
        <v>0</v>
      </c>
      <c r="F16" s="407">
        <f t="array" ref="F16">SUM(IF('Tuition and Payers'!$C$3:$SS$3='Enrollment and Attendance'!F$3,IF('Tuition and Payers'!$C$2:$SS$2='Enrollment and Attendance'!$B16,IF('Tuition and Payers'!$C$13:$SS$13='Enrollment and Attendance'!F$14,'Tuition and Payers'!$C$21:$SS$21,""))))</f>
        <v>0</v>
      </c>
      <c r="G16" s="403"/>
      <c r="H16" s="352" t="str">
        <f t="array" ref="H16">IF(H$4="Y", SUM(IF('Tuition and Payers'!$C$3:$SS$3='Enrollment and Attendance'!H$3,IF('Tuition and Payers'!$C$2:$SS$2='Enrollment and Attendance'!$B16,IF('Tuition and Payers'!$C$13:$SS$13='Enrollment and Attendance'!H$14,'Tuition and Payers'!$C$21:$SS$21,"")))), "")</f>
        <v/>
      </c>
      <c r="I16" s="352" t="str">
        <f t="array" ref="I16">IF(I$4="Y", SUM(IF('Tuition and Payers'!$C$3:$SS$3='Enrollment and Attendance'!I$3,IF('Tuition and Payers'!$C$2:$SS$2='Enrollment and Attendance'!$B16,IF('Tuition and Payers'!$C$13:$SS$13='Enrollment and Attendance'!I$14,'Tuition and Payers'!$C$21:$SS$21,"")))), "")</f>
        <v/>
      </c>
      <c r="J16" s="352" t="str">
        <f t="array" ref="J16">IF(J$4="Y", SUM(IF('Tuition and Payers'!$C$3:$SS$3='Enrollment and Attendance'!J$3,IF('Tuition and Payers'!$C$2:$SS$2='Enrollment and Attendance'!$B16,IF('Tuition and Payers'!$C$13:$SS$13='Enrollment and Attendance'!J$14,'Tuition and Payers'!$C$21:$SS$21,"")))), "")</f>
        <v/>
      </c>
      <c r="K16" s="352" t="str">
        <f t="array" ref="K16">IF(K$4="Y", SUM(IF('Tuition and Payers'!$C$3:$SS$3='Enrollment and Attendance'!K$3,IF('Tuition and Payers'!$C$2:$SS$2='Enrollment and Attendance'!$B16,IF('Tuition and Payers'!$C$13:$SS$13='Enrollment and Attendance'!K$14,'Tuition and Payers'!$C$21:$SS$21,"")))), "")</f>
        <v/>
      </c>
      <c r="L16" s="352" t="str">
        <f t="array" ref="L16">IF(L$4="Y", SUM(IF('Tuition and Payers'!$C$3:$SS$3='Enrollment and Attendance'!L$3,IF('Tuition and Payers'!$C$2:$SS$2='Enrollment and Attendance'!$B16,IF('Tuition and Payers'!$C$13:$SS$13='Enrollment and Attendance'!L$14,'Tuition and Payers'!$C$21:$SS$21,"")))), "")</f>
        <v/>
      </c>
      <c r="M16" s="352" t="str">
        <f t="array" ref="M16">IF(M$4="Y", SUM(IF('Tuition and Payers'!$C$3:$SS$3='Enrollment and Attendance'!M$3,IF('Tuition and Payers'!$C$2:$SS$2='Enrollment and Attendance'!$B16,IF('Tuition and Payers'!$C$13:$SS$13='Enrollment and Attendance'!M$14,'Tuition and Payers'!$C$21:$SS$21,"")))), "")</f>
        <v/>
      </c>
      <c r="N16" s="352" t="str">
        <f t="array" ref="N16">IF(N$4="Y", SUM(IF('Tuition and Payers'!$C$3:$SS$3='Enrollment and Attendance'!N$3,IF('Tuition and Payers'!$C$2:$SS$2='Enrollment and Attendance'!$B16,IF('Tuition and Payers'!$C$13:$SS$13='Enrollment and Attendance'!N$14,'Tuition and Payers'!$C$21:$SS$21,"")))), "")</f>
        <v/>
      </c>
      <c r="O16" s="352" t="str">
        <f t="array" ref="O16">IF(O$4="Y", SUM(IF('Tuition and Payers'!$C$3:$SS$3='Enrollment and Attendance'!O$3,IF('Tuition and Payers'!$C$2:$SS$2='Enrollment and Attendance'!$B16,IF('Tuition and Payers'!$C$13:$SS$13='Enrollment and Attendance'!O$14,'Tuition and Payers'!$C$21:$SS$21,"")))), "")</f>
        <v/>
      </c>
      <c r="P16" s="352" t="str">
        <f t="array" ref="P16">IF(P$4="Y", SUM(IF('Tuition and Payers'!$C$3:$SS$3='Enrollment and Attendance'!P$3,IF('Tuition and Payers'!$C$2:$SS$2='Enrollment and Attendance'!$B16,IF('Tuition and Payers'!$C$13:$SS$13='Enrollment and Attendance'!P$14,'Tuition and Payers'!$C$21:$SS$21,"")))), "")</f>
        <v/>
      </c>
      <c r="Q16" s="352" t="str">
        <f t="array" ref="Q16">IF(Q$4="Y", SUM(IF('Tuition and Payers'!$C$3:$SS$3='Enrollment and Attendance'!Q$3,IF('Tuition and Payers'!$C$2:$SS$2='Enrollment and Attendance'!$B16,IF('Tuition and Payers'!$C$13:$SS$13='Enrollment and Attendance'!Q$14,'Tuition and Payers'!$C$21:$SS$21,"")))), "")</f>
        <v/>
      </c>
      <c r="R16" s="352" t="str">
        <f t="array" ref="R16">IF(R$4="Y", SUM(IF('Tuition and Payers'!$C$3:$SS$3='Enrollment and Attendance'!R$3,IF('Tuition and Payers'!$C$2:$SS$2='Enrollment and Attendance'!$B16,IF('Tuition and Payers'!$C$13:$SS$13='Enrollment and Attendance'!R$14,'Tuition and Payers'!$C$21:$SS$21,"")))), "")</f>
        <v/>
      </c>
      <c r="S16" s="352" t="str">
        <f t="array" ref="S16">IF(S$4="Y", SUM(IF('Tuition and Payers'!$C$3:$SS$3='Enrollment and Attendance'!S$3,IF('Tuition and Payers'!$C$2:$SS$2='Enrollment and Attendance'!$B16,IF('Tuition and Payers'!$C$13:$SS$13='Enrollment and Attendance'!S$14,'Tuition and Payers'!$C$21:$SS$21,"")))), "")</f>
        <v/>
      </c>
      <c r="T16" s="352" t="str">
        <f t="array" ref="T16">IF(T$4="Y", SUM(IF('Tuition and Payers'!$C$3:$SS$3='Enrollment and Attendance'!T$3,IF('Tuition and Payers'!$C$2:$SS$2='Enrollment and Attendance'!$B16,IF('Tuition and Payers'!$C$13:$SS$13='Enrollment and Attendance'!T$14,'Tuition and Payers'!$C$21:$SS$21,"")))), "")</f>
        <v/>
      </c>
      <c r="U16" s="352" t="str">
        <f t="array" ref="U16">IF(U$4="Y", SUM(IF('Tuition and Payers'!$C$3:$SS$3='Enrollment and Attendance'!U$3,IF('Tuition and Payers'!$C$2:$SS$2='Enrollment and Attendance'!$B16,IF('Tuition and Payers'!$C$13:$SS$13='Enrollment and Attendance'!U$14,'Tuition and Payers'!$C$21:$SS$21,"")))), "")</f>
        <v/>
      </c>
      <c r="V16" s="352" t="str">
        <f t="array" ref="V16">IF(V$4="Y", SUM(IF('Tuition and Payers'!$C$3:$SS$3='Enrollment and Attendance'!V$3,IF('Tuition and Payers'!$C$2:$SS$2='Enrollment and Attendance'!$B16,IF('Tuition and Payers'!$C$13:$SS$13='Enrollment and Attendance'!V$14,'Tuition and Payers'!$C$21:$SS$21,"")))), "")</f>
        <v/>
      </c>
      <c r="W16" s="352" t="str">
        <f t="array" ref="W16">IF(W$4="Y", SUM(IF('Tuition and Payers'!$C$3:$SS$3='Enrollment and Attendance'!W$3,IF('Tuition and Payers'!$C$2:$SS$2='Enrollment and Attendance'!$B16,IF('Tuition and Payers'!$C$13:$SS$13='Enrollment and Attendance'!W$14,'Tuition and Payers'!$C$21:$SS$21,"")))), "")</f>
        <v/>
      </c>
      <c r="X16" s="352" t="str">
        <f t="array" ref="X16">IF(X$4="Y", SUM(IF('Tuition and Payers'!$C$3:$SS$3='Enrollment and Attendance'!X$3,IF('Tuition and Payers'!$C$2:$SS$2='Enrollment and Attendance'!$B16,IF('Tuition and Payers'!$C$13:$SS$13='Enrollment and Attendance'!X$14,'Tuition and Payers'!$C$21:$SS$21,"")))), "")</f>
        <v/>
      </c>
      <c r="Y16" s="352" t="str">
        <f t="array" ref="Y16">IF(Y$4="Y", SUM(IF('Tuition and Payers'!$C$3:$SS$3='Enrollment and Attendance'!Y$3,IF('Tuition and Payers'!$C$2:$SS$2='Enrollment and Attendance'!$B16,IF('Tuition and Payers'!$C$13:$SS$13='Enrollment and Attendance'!Y$14,'Tuition and Payers'!$C$21:$SS$21,"")))), "")</f>
        <v/>
      </c>
      <c r="Z16" s="352" t="str">
        <f t="array" ref="Z16">IF(Z$4="Y", SUM(IF('Tuition and Payers'!$C$3:$SS$3='Enrollment and Attendance'!Z$3,IF('Tuition and Payers'!$C$2:$SS$2='Enrollment and Attendance'!$B16,IF('Tuition and Payers'!$C$13:$SS$13='Enrollment and Attendance'!Z$14,'Tuition and Payers'!$C$21:$SS$21,"")))), "")</f>
        <v/>
      </c>
      <c r="AA16" s="352" t="str">
        <f t="array" ref="AA16">IF(AA$4="Y", SUM(IF('Tuition and Payers'!$C$3:$SS$3='Enrollment and Attendance'!AA$3,IF('Tuition and Payers'!$C$2:$SS$2='Enrollment and Attendance'!$B16,IF('Tuition and Payers'!$C$13:$SS$13='Enrollment and Attendance'!AA$14,'Tuition and Payers'!$C$21:$SS$21,"")))), "")</f>
        <v/>
      </c>
      <c r="AB16" s="352" t="str">
        <f t="array" ref="AB16">IF(AB$4="Y", SUM(IF('Tuition and Payers'!$C$3:$SS$3='Enrollment and Attendance'!AB$3,IF('Tuition and Payers'!$C$2:$SS$2='Enrollment and Attendance'!$B16,IF('Tuition and Payers'!$C$13:$SS$13='Enrollment and Attendance'!AB$14,'Tuition and Payers'!$C$21:$SS$21,"")))), "")</f>
        <v/>
      </c>
      <c r="AC16" s="352" t="str">
        <f t="array" ref="AC16">IF(AC$4="Y", SUM(IF('Tuition and Payers'!$C$3:$SS$3='Enrollment and Attendance'!AC$3,IF('Tuition and Payers'!$C$2:$SS$2='Enrollment and Attendance'!$B16,IF('Tuition and Payers'!$C$13:$SS$13='Enrollment and Attendance'!AC$14,'Tuition and Payers'!$C$21:$SS$21,"")))), "")</f>
        <v/>
      </c>
      <c r="AD16" s="352" t="str">
        <f t="array" ref="AD16">IF(AD$4="Y", SUM(IF('Tuition and Payers'!$C$3:$SS$3='Enrollment and Attendance'!AD$3,IF('Tuition and Payers'!$C$2:$SS$2='Enrollment and Attendance'!$B16,IF('Tuition and Payers'!$C$13:$SS$13='Enrollment and Attendance'!AD$14,'Tuition and Payers'!$C$21:$SS$21,"")))), "")</f>
        <v/>
      </c>
      <c r="AE16" s="352" t="str">
        <f t="array" ref="AE16">IF(AE$4="Y", SUM(IF('Tuition and Payers'!$C$3:$SS$3='Enrollment and Attendance'!AE$3,IF('Tuition and Payers'!$C$2:$SS$2='Enrollment and Attendance'!$B16,IF('Tuition and Payers'!$C$13:$SS$13='Enrollment and Attendance'!AE$14,'Tuition and Payers'!$C$21:$SS$21,"")))), "")</f>
        <v/>
      </c>
      <c r="AF16" s="352" t="str">
        <f t="array" ref="AF16">IF(AF$4="Y", SUM(IF('Tuition and Payers'!$C$3:$SS$3='Enrollment and Attendance'!AF$3,IF('Tuition and Payers'!$C$2:$SS$2='Enrollment and Attendance'!$B16,IF('Tuition and Payers'!$C$13:$SS$13='Enrollment and Attendance'!AF$14,'Tuition and Payers'!$C$21:$SS$21,"")))), "")</f>
        <v/>
      </c>
      <c r="AG16" s="352" t="str">
        <f t="array" ref="AG16">IF(AG$4="Y", SUM(IF('Tuition and Payers'!$C$3:$SS$3='Enrollment and Attendance'!AG$3,IF('Tuition and Payers'!$C$2:$SS$2='Enrollment and Attendance'!$B16,IF('Tuition and Payers'!$C$13:$SS$13='Enrollment and Attendance'!AG$14,'Tuition and Payers'!$C$21:$SS$21,"")))), "")</f>
        <v/>
      </c>
      <c r="AH16" s="352" t="str">
        <f t="array" ref="AH16">IF(AH$4="Y", SUM(IF('Tuition and Payers'!$C$3:$SS$3='Enrollment and Attendance'!AH$3,IF('Tuition and Payers'!$C$2:$SS$2='Enrollment and Attendance'!$B16,IF('Tuition and Payers'!$C$13:$SS$13='Enrollment and Attendance'!AH$14,'Tuition and Payers'!$C$21:$SS$21,"")))), "")</f>
        <v/>
      </c>
      <c r="AI16" s="352" t="str">
        <f t="array" ref="AI16">IF(AI$4="Y", SUM(IF('Tuition and Payers'!$C$3:$SS$3='Enrollment and Attendance'!AI$3,IF('Tuition and Payers'!$C$2:$SS$2='Enrollment and Attendance'!$B16,IF('Tuition and Payers'!$C$13:$SS$13='Enrollment and Attendance'!AI$14,'Tuition and Payers'!$C$21:$SS$21,"")))), "")</f>
        <v/>
      </c>
      <c r="AJ16" s="352" t="str">
        <f t="array" ref="AJ16">IF(AJ$4="Y", SUM(IF('Tuition and Payers'!$C$3:$SS$3='Enrollment and Attendance'!AJ$3,IF('Tuition and Payers'!$C$2:$SS$2='Enrollment and Attendance'!$B16,IF('Tuition and Payers'!$C$13:$SS$13='Enrollment and Attendance'!AJ$14,'Tuition and Payers'!$C$21:$SS$21,"")))), "")</f>
        <v/>
      </c>
      <c r="AK16" s="352" t="str">
        <f t="array" ref="AK16">IF(AK$4="Y", SUM(IF('Tuition and Payers'!$C$3:$SS$3='Enrollment and Attendance'!AK$3,IF('Tuition and Payers'!$C$2:$SS$2='Enrollment and Attendance'!$B16,IF('Tuition and Payers'!$C$13:$SS$13='Enrollment and Attendance'!AK$14,'Tuition and Payers'!$C$21:$SS$21,"")))), "")</f>
        <v/>
      </c>
      <c r="AL16" s="352" t="str">
        <f t="array" ref="AL16">IF(AL$4="Y", SUM(IF('Tuition and Payers'!$C$3:$SS$3='Enrollment and Attendance'!AL$3,IF('Tuition and Payers'!$C$2:$SS$2='Enrollment and Attendance'!$B16,IF('Tuition and Payers'!$C$13:$SS$13='Enrollment and Attendance'!AL$14,'Tuition and Payers'!$C$21:$SS$21,"")))), "")</f>
        <v/>
      </c>
      <c r="AM16" s="352" t="str">
        <f t="array" ref="AM16">IF(AM$4="Y", SUM(IF('Tuition and Payers'!$C$3:$SS$3='Enrollment and Attendance'!AM$3,IF('Tuition and Payers'!$C$2:$SS$2='Enrollment and Attendance'!$B16,IF('Tuition and Payers'!$C$13:$SS$13='Enrollment and Attendance'!AM$14,'Tuition and Payers'!$C$21:$SS$21,"")))), "")</f>
        <v/>
      </c>
      <c r="AN16" s="352" t="str">
        <f t="array" ref="AN16">IF(AN$4="Y", SUM(IF('Tuition and Payers'!$C$3:$SS$3='Enrollment and Attendance'!AN$3,IF('Tuition and Payers'!$C$2:$SS$2='Enrollment and Attendance'!$B16,IF('Tuition and Payers'!$C$13:$SS$13='Enrollment and Attendance'!AN$14,'Tuition and Payers'!$C$21:$SS$21,"")))), "")</f>
        <v/>
      </c>
      <c r="AO16" s="352" t="str">
        <f t="array" ref="AO16">IF(AO$4="Y", SUM(IF('Tuition and Payers'!$C$3:$SS$3='Enrollment and Attendance'!AO$3,IF('Tuition and Payers'!$C$2:$SS$2='Enrollment and Attendance'!$B16,IF('Tuition and Payers'!$C$13:$SS$13='Enrollment and Attendance'!AO$14,'Tuition and Payers'!$C$21:$SS$21,"")))), "")</f>
        <v/>
      </c>
      <c r="AP16" s="352" t="str">
        <f t="array" ref="AP16">IF(AP$4="Y", SUM(IF('Tuition and Payers'!$C$3:$SS$3='Enrollment and Attendance'!AP$3,IF('Tuition and Payers'!$C$2:$SS$2='Enrollment and Attendance'!$B16,IF('Tuition and Payers'!$C$13:$SS$13='Enrollment and Attendance'!AP$14,'Tuition and Payers'!$C$21:$SS$21,"")))), "")</f>
        <v/>
      </c>
      <c r="AQ16" s="352" t="str">
        <f t="array" ref="AQ16">IF(AQ$4="Y", SUM(IF('Tuition and Payers'!$C$3:$SS$3='Enrollment and Attendance'!AQ$3,IF('Tuition and Payers'!$C$2:$SS$2='Enrollment and Attendance'!$B16,IF('Tuition and Payers'!$C$13:$SS$13='Enrollment and Attendance'!AQ$14,'Tuition and Payers'!$C$21:$SS$21,"")))), "")</f>
        <v/>
      </c>
      <c r="AR16" s="352" t="str">
        <f t="array" ref="AR16">IF(AR$4="Y", SUM(IF('Tuition and Payers'!$C$3:$SS$3='Enrollment and Attendance'!AR$3,IF('Tuition and Payers'!$C$2:$SS$2='Enrollment and Attendance'!$B16,IF('Tuition and Payers'!$C$13:$SS$13='Enrollment and Attendance'!AR$14,'Tuition and Payers'!$C$21:$SS$21,"")))), "")</f>
        <v/>
      </c>
      <c r="AS16" s="352" t="str">
        <f t="array" ref="AS16">IF(AS$4="Y", SUM(IF('Tuition and Payers'!$C$3:$SS$3='Enrollment and Attendance'!AS$3,IF('Tuition and Payers'!$C$2:$SS$2='Enrollment and Attendance'!$B16,IF('Tuition and Payers'!$C$13:$SS$13='Enrollment and Attendance'!AS$14,'Tuition and Payers'!$C$21:$SS$21,"")))), "")</f>
        <v/>
      </c>
      <c r="AT16" s="352" t="str">
        <f t="array" ref="AT16">IF(AT$4="Y", SUM(IF('Tuition and Payers'!$C$3:$SS$3='Enrollment and Attendance'!AT$3,IF('Tuition and Payers'!$C$2:$SS$2='Enrollment and Attendance'!$B16,IF('Tuition and Payers'!$C$13:$SS$13='Enrollment and Attendance'!AT$14,'Tuition and Payers'!$C$21:$SS$21,"")))), "")</f>
        <v/>
      </c>
      <c r="AU16" s="352" t="str">
        <f t="array" ref="AU16">IF(AU$4="Y", SUM(IF('Tuition and Payers'!$C$3:$SS$3='Enrollment and Attendance'!AU$3,IF('Tuition and Payers'!$C$2:$SS$2='Enrollment and Attendance'!$B16,IF('Tuition and Payers'!$C$13:$SS$13='Enrollment and Attendance'!AU$14,'Tuition and Payers'!$C$21:$SS$21,"")))), "")</f>
        <v/>
      </c>
      <c r="AV16" s="352" t="str">
        <f t="array" ref="AV16">IF(AV$4="Y", SUM(IF('Tuition and Payers'!$C$3:$SS$3='Enrollment and Attendance'!AV$3,IF('Tuition and Payers'!$C$2:$SS$2='Enrollment and Attendance'!$B16,IF('Tuition and Payers'!$C$13:$SS$13='Enrollment and Attendance'!AV$14,'Tuition and Payers'!$C$21:$SS$21,"")))), "")</f>
        <v/>
      </c>
      <c r="AW16" s="352" t="str">
        <f t="array" ref="AW16">IF(AW$4="Y", SUM(IF('Tuition and Payers'!$C$3:$SS$3='Enrollment and Attendance'!AW$3,IF('Tuition and Payers'!$C$2:$SS$2='Enrollment and Attendance'!$B16,IF('Tuition and Payers'!$C$13:$SS$13='Enrollment and Attendance'!AW$14,'Tuition and Payers'!$C$21:$SS$21,"")))), "")</f>
        <v/>
      </c>
      <c r="AX16" s="352" t="str">
        <f t="array" ref="AX16">IF(AX$4="Y", SUM(IF('Tuition and Payers'!$C$3:$SS$3='Enrollment and Attendance'!AX$3,IF('Tuition and Payers'!$C$2:$SS$2='Enrollment and Attendance'!$B16,IF('Tuition and Payers'!$C$13:$SS$13='Enrollment and Attendance'!AX$14,'Tuition and Payers'!$C$21:$SS$21,"")))), "")</f>
        <v/>
      </c>
      <c r="AY16" s="352" t="str">
        <f t="array" ref="AY16">IF(AY$4="Y", SUM(IF('Tuition and Payers'!$C$3:$SS$3='Enrollment and Attendance'!AY$3,IF('Tuition and Payers'!$C$2:$SS$2='Enrollment and Attendance'!$B16,IF('Tuition and Payers'!$C$13:$SS$13='Enrollment and Attendance'!AY$14,'Tuition and Payers'!$C$21:$SS$21,"")))), "")</f>
        <v/>
      </c>
      <c r="AZ16" s="352" t="str">
        <f t="array" ref="AZ16">IF(AZ$4="Y", SUM(IF('Tuition and Payers'!$C$3:$SS$3='Enrollment and Attendance'!AZ$3,IF('Tuition and Payers'!$C$2:$SS$2='Enrollment and Attendance'!$B16,IF('Tuition and Payers'!$C$13:$SS$13='Enrollment and Attendance'!AZ$14,'Tuition and Payers'!$C$21:$SS$21,"")))), "")</f>
        <v/>
      </c>
      <c r="BA16" s="352" t="str">
        <f t="array" ref="BA16">IF(BA$4="Y", SUM(IF('Tuition and Payers'!$C$3:$SS$3='Enrollment and Attendance'!BA$3,IF('Tuition and Payers'!$C$2:$SS$2='Enrollment and Attendance'!$B16,IF('Tuition and Payers'!$C$13:$SS$13='Enrollment and Attendance'!BA$14,'Tuition and Payers'!$C$21:$SS$21,"")))), "")</f>
        <v/>
      </c>
      <c r="BB16" s="352" t="str">
        <f t="array" ref="BB16">IF(BB$4="Y", SUM(IF('Tuition and Payers'!$C$3:$SS$3='Enrollment and Attendance'!BB$3,IF('Tuition and Payers'!$C$2:$SS$2='Enrollment and Attendance'!$B16,IF('Tuition and Payers'!$C$13:$SS$13='Enrollment and Attendance'!BB$14,'Tuition and Payers'!$C$21:$SS$21,"")))), "")</f>
        <v/>
      </c>
      <c r="BC16" s="352" t="str">
        <f t="array" ref="BC16">IF(BC$4="Y", SUM(IF('Tuition and Payers'!$C$3:$SS$3='Enrollment and Attendance'!BC$3,IF('Tuition and Payers'!$C$2:$SS$2='Enrollment and Attendance'!$B16,IF('Tuition and Payers'!$C$13:$SS$13='Enrollment and Attendance'!BC$14,'Tuition and Payers'!$C$21:$SS$21,"")))), "")</f>
        <v/>
      </c>
      <c r="BD16" s="352" t="str">
        <f t="array" ref="BD16">IF(BD$4="Y", SUM(IF('Tuition and Payers'!$C$3:$SS$3='Enrollment and Attendance'!BD$3,IF('Tuition and Payers'!$C$2:$SS$2='Enrollment and Attendance'!$B16,IF('Tuition and Payers'!$C$13:$SS$13='Enrollment and Attendance'!BD$14,'Tuition and Payers'!$C$21:$SS$21,"")))), "")</f>
        <v/>
      </c>
      <c r="BE16" s="352" t="str">
        <f t="array" ref="BE16">IF(BE$4="Y", SUM(IF('Tuition and Payers'!$C$3:$SS$3='Enrollment and Attendance'!BE$3,IF('Tuition and Payers'!$C$2:$SS$2='Enrollment and Attendance'!$B16,IF('Tuition and Payers'!$C$13:$SS$13='Enrollment and Attendance'!BE$14,'Tuition and Payers'!$C$21:$SS$21,"")))), "")</f>
        <v/>
      </c>
      <c r="BF16" s="352" t="str">
        <f t="array" ref="BF16">IF(BF$4="Y", SUM(IF('Tuition and Payers'!$C$3:$SS$3='Enrollment and Attendance'!BF$3,IF('Tuition and Payers'!$C$2:$SS$2='Enrollment and Attendance'!$B16,IF('Tuition and Payers'!$C$13:$SS$13='Enrollment and Attendance'!BF$14,'Tuition and Payers'!$C$21:$SS$21,"")))), "")</f>
        <v/>
      </c>
      <c r="BG16" s="352" t="str">
        <f t="array" ref="BG16">IF(BG$4="Y", SUM(IF('Tuition and Payers'!$C$3:$SS$3='Enrollment and Attendance'!BG$3,IF('Tuition and Payers'!$C$2:$SS$2='Enrollment and Attendance'!$B16,IF('Tuition and Payers'!$C$13:$SS$13='Enrollment and Attendance'!BG$14,'Tuition and Payers'!$C$21:$SS$21,"")))), "")</f>
        <v/>
      </c>
      <c r="BH16" s="352" t="str">
        <f t="array" ref="BH16">IF(BH$4="Y", SUM(IF('Tuition and Payers'!$C$3:$SS$3='Enrollment and Attendance'!BH$3,IF('Tuition and Payers'!$C$2:$SS$2='Enrollment and Attendance'!$B16,IF('Tuition and Payers'!$C$13:$SS$13='Enrollment and Attendance'!BH$14,'Tuition and Payers'!$C$21:$SS$21,"")))), "")</f>
        <v/>
      </c>
      <c r="BI16" s="352" t="str">
        <f t="array" ref="BI16">IF(BI$4="Y", SUM(IF('Tuition and Payers'!$C$3:$SS$3='Enrollment and Attendance'!BI$3,IF('Tuition and Payers'!$C$2:$SS$2='Enrollment and Attendance'!$B16,IF('Tuition and Payers'!$C$13:$SS$13='Enrollment and Attendance'!BI$14,'Tuition and Payers'!$C$21:$SS$21,"")))), "")</f>
        <v/>
      </c>
      <c r="BJ16" s="352" t="str">
        <f t="array" ref="BJ16">IF(BJ$4="Y", SUM(IF('Tuition and Payers'!$C$3:$SS$3='Enrollment and Attendance'!BJ$3,IF('Tuition and Payers'!$C$2:$SS$2='Enrollment and Attendance'!$B16,IF('Tuition and Payers'!$C$13:$SS$13='Enrollment and Attendance'!BJ$14,'Tuition and Payers'!$C$21:$SS$21,"")))), "")</f>
        <v/>
      </c>
      <c r="BK16" s="352" t="str">
        <f t="array" ref="BK16">IF(BK$4="Y", SUM(IF('Tuition and Payers'!$C$3:$SS$3='Enrollment and Attendance'!BK$3,IF('Tuition and Payers'!$C$2:$SS$2='Enrollment and Attendance'!$B16,IF('Tuition and Payers'!$C$13:$SS$13='Enrollment and Attendance'!BK$14,'Tuition and Payers'!$C$21:$SS$21,"")))), "")</f>
        <v/>
      </c>
      <c r="BL16" s="352" t="str">
        <f t="array" ref="BL16">IF(BL$4="Y", SUM(IF('Tuition and Payers'!$C$3:$SS$3='Enrollment and Attendance'!BL$3,IF('Tuition and Payers'!$C$2:$SS$2='Enrollment and Attendance'!$B16,IF('Tuition and Payers'!$C$13:$SS$13='Enrollment and Attendance'!BL$14,'Tuition and Payers'!$C$21:$SS$21,"")))), "")</f>
        <v/>
      </c>
      <c r="BM16" s="352" t="str">
        <f t="array" ref="BM16">IF(BM$4="Y", SUM(IF('Tuition and Payers'!$C$3:$SS$3='Enrollment and Attendance'!BM$3,IF('Tuition and Payers'!$C$2:$SS$2='Enrollment and Attendance'!$B16,IF('Tuition and Payers'!$C$13:$SS$13='Enrollment and Attendance'!BM$14,'Tuition and Payers'!$C$21:$SS$21,"")))), "")</f>
        <v/>
      </c>
      <c r="BN16" s="352" t="str">
        <f t="array" ref="BN16">IF(BN$4="Y", SUM(IF('Tuition and Payers'!$C$3:$SS$3='Enrollment and Attendance'!BN$3,IF('Tuition and Payers'!$C$2:$SS$2='Enrollment and Attendance'!$B16,IF('Tuition and Payers'!$C$13:$SS$13='Enrollment and Attendance'!BN$14,'Tuition and Payers'!$C$21:$SS$21,"")))), "")</f>
        <v/>
      </c>
      <c r="BO16" s="352" t="str">
        <f t="array" ref="BO16">IF(BO$4="Y", SUM(IF('Tuition and Payers'!$C$3:$SS$3='Enrollment and Attendance'!BO$3,IF('Tuition and Payers'!$C$2:$SS$2='Enrollment and Attendance'!$B16,IF('Tuition and Payers'!$C$13:$SS$13='Enrollment and Attendance'!BO$14,'Tuition and Payers'!$C$21:$SS$21,"")))), "")</f>
        <v/>
      </c>
      <c r="BP16" s="352" t="str">
        <f t="array" ref="BP16">IF(BP$4="Y", SUM(IF('Tuition and Payers'!$C$3:$SS$3='Enrollment and Attendance'!BP$3,IF('Tuition and Payers'!$C$2:$SS$2='Enrollment and Attendance'!$B16,IF('Tuition and Payers'!$C$13:$SS$13='Enrollment and Attendance'!BP$14,'Tuition and Payers'!$C$21:$SS$21,"")))), "")</f>
        <v/>
      </c>
      <c r="BQ16" s="352" t="str">
        <f t="array" ref="BQ16">IF(BQ$4="Y", SUM(IF('Tuition and Payers'!$C$3:$SS$3='Enrollment and Attendance'!BQ$3,IF('Tuition and Payers'!$C$2:$SS$2='Enrollment and Attendance'!$B16,IF('Tuition and Payers'!$C$13:$SS$13='Enrollment and Attendance'!BQ$14,'Tuition and Payers'!$C$21:$SS$21,"")))), "")</f>
        <v/>
      </c>
      <c r="BR16" s="352" t="str">
        <f t="array" ref="BR16">IF(BR$4="Y", SUM(IF('Tuition and Payers'!$C$3:$SS$3='Enrollment and Attendance'!BR$3,IF('Tuition and Payers'!$C$2:$SS$2='Enrollment and Attendance'!$B16,IF('Tuition and Payers'!$C$13:$SS$13='Enrollment and Attendance'!BR$14,'Tuition and Payers'!$C$21:$SS$21,"")))), "")</f>
        <v/>
      </c>
      <c r="BS16" s="352" t="str">
        <f t="array" ref="BS16">IF(BS$4="Y", SUM(IF('Tuition and Payers'!$C$3:$SS$3='Enrollment and Attendance'!BS$3,IF('Tuition and Payers'!$C$2:$SS$2='Enrollment and Attendance'!$B16,IF('Tuition and Payers'!$C$13:$SS$13='Enrollment and Attendance'!BS$14,'Tuition and Payers'!$C$21:$SS$21,"")))), "")</f>
        <v/>
      </c>
      <c r="BT16" s="352" t="str">
        <f t="array" ref="BT16">IF(BT$4="Y", SUM(IF('Tuition and Payers'!$C$3:$SS$3='Enrollment and Attendance'!BT$3,IF('Tuition and Payers'!$C$2:$SS$2='Enrollment and Attendance'!$B16,IF('Tuition and Payers'!$C$13:$SS$13='Enrollment and Attendance'!BT$14,'Tuition and Payers'!$C$21:$SS$21,"")))), "")</f>
        <v/>
      </c>
      <c r="BU16" s="352" t="str">
        <f t="array" ref="BU16">IF(BU$4="Y", SUM(IF('Tuition and Payers'!$C$3:$SS$3='Enrollment and Attendance'!BU$3,IF('Tuition and Payers'!$C$2:$SS$2='Enrollment and Attendance'!$B16,IF('Tuition and Payers'!$C$13:$SS$13='Enrollment and Attendance'!BU$14,'Tuition and Payers'!$C$21:$SS$21,"")))), "")</f>
        <v/>
      </c>
      <c r="BV16" s="352" t="str">
        <f t="array" ref="BV16">IF(BV$4="Y", SUM(IF('Tuition and Payers'!$C$3:$SS$3='Enrollment and Attendance'!BV$3,IF('Tuition and Payers'!$C$2:$SS$2='Enrollment and Attendance'!$B16,IF('Tuition and Payers'!$C$13:$SS$13='Enrollment and Attendance'!BV$14,'Tuition and Payers'!$C$21:$SS$21,"")))), "")</f>
        <v/>
      </c>
      <c r="BW16" s="352" t="str">
        <f t="array" ref="BW16">IF(BW$4="Y", SUM(IF('Tuition and Payers'!$C$3:$SS$3='Enrollment and Attendance'!BW$3,IF('Tuition and Payers'!$C$2:$SS$2='Enrollment and Attendance'!$B16,IF('Tuition and Payers'!$C$13:$SS$13='Enrollment and Attendance'!BW$14,'Tuition and Payers'!$C$21:$SS$21,"")))), "")</f>
        <v/>
      </c>
      <c r="BX16" s="352" t="str">
        <f t="array" ref="BX16">IF(BX$4="Y", SUM(IF('Tuition and Payers'!$C$3:$SS$3='Enrollment and Attendance'!BX$3,IF('Tuition and Payers'!$C$2:$SS$2='Enrollment and Attendance'!$B16,IF('Tuition and Payers'!$C$13:$SS$13='Enrollment and Attendance'!BX$14,'Tuition and Payers'!$C$21:$SS$21,"")))), "")</f>
        <v/>
      </c>
      <c r="BY16" s="352" t="str">
        <f t="array" ref="BY16">IF(BY$4="Y", SUM(IF('Tuition and Payers'!$C$3:$SS$3='Enrollment and Attendance'!BY$3,IF('Tuition and Payers'!$C$2:$SS$2='Enrollment and Attendance'!$B16,IF('Tuition and Payers'!$C$13:$SS$13='Enrollment and Attendance'!BY$14,'Tuition and Payers'!$C$21:$SS$21,"")))), "")</f>
        <v/>
      </c>
      <c r="BZ16" s="352" t="str">
        <f t="array" ref="BZ16">IF(BZ$4="Y", SUM(IF('Tuition and Payers'!$C$3:$SS$3='Enrollment and Attendance'!BZ$3,IF('Tuition and Payers'!$C$2:$SS$2='Enrollment and Attendance'!$B16,IF('Tuition and Payers'!$C$13:$SS$13='Enrollment and Attendance'!BZ$14,'Tuition and Payers'!$C$21:$SS$21,"")))), "")</f>
        <v/>
      </c>
      <c r="CA16" s="352" t="str">
        <f t="array" ref="CA16">IF(CA$4="Y", SUM(IF('Tuition and Payers'!$C$3:$SS$3='Enrollment and Attendance'!CA$3,IF('Tuition and Payers'!$C$2:$SS$2='Enrollment and Attendance'!$B16,IF('Tuition and Payers'!$C$13:$SS$13='Enrollment and Attendance'!CA$14,'Tuition and Payers'!$C$21:$SS$21,"")))), "")</f>
        <v/>
      </c>
      <c r="CB16" s="352" t="str">
        <f t="array" ref="CB16">IF(CB$4="Y", SUM(IF('Tuition and Payers'!$C$3:$SS$3='Enrollment and Attendance'!CB$3,IF('Tuition and Payers'!$C$2:$SS$2='Enrollment and Attendance'!$B16,IF('Tuition and Payers'!$C$13:$SS$13='Enrollment and Attendance'!CB$14,'Tuition and Payers'!$C$21:$SS$21,"")))), "")</f>
        <v/>
      </c>
      <c r="CC16" s="352" t="str">
        <f t="array" ref="CC16">IF(CC$4="Y", SUM(IF('Tuition and Payers'!$C$3:$SS$3='Enrollment and Attendance'!CC$3,IF('Tuition and Payers'!$C$2:$SS$2='Enrollment and Attendance'!$B16,IF('Tuition and Payers'!$C$13:$SS$13='Enrollment and Attendance'!CC$14,'Tuition and Payers'!$C$21:$SS$21,"")))), "")</f>
        <v/>
      </c>
      <c r="CD16" s="352" t="str">
        <f t="array" ref="CD16">IF(CD$4="Y", SUM(IF('Tuition and Payers'!$C$3:$SS$3='Enrollment and Attendance'!CD$3,IF('Tuition and Payers'!$C$2:$SS$2='Enrollment and Attendance'!$B16,IF('Tuition and Payers'!$C$13:$SS$13='Enrollment and Attendance'!CD$14,'Tuition and Payers'!$C$21:$SS$21,"")))), "")</f>
        <v/>
      </c>
      <c r="CE16" s="352" t="str">
        <f t="array" ref="CE16">IF(CE$4="Y", SUM(IF('Tuition and Payers'!$C$3:$SS$3='Enrollment and Attendance'!CE$3,IF('Tuition and Payers'!$C$2:$SS$2='Enrollment and Attendance'!$B16,IF('Tuition and Payers'!$C$13:$SS$13='Enrollment and Attendance'!CE$14,'Tuition and Payers'!$C$21:$SS$21,"")))), "")</f>
        <v/>
      </c>
      <c r="CF16" s="352" t="str">
        <f t="array" ref="CF16">IF(CF$4="Y", SUM(IF('Tuition and Payers'!$C$3:$SS$3='Enrollment and Attendance'!CF$3,IF('Tuition and Payers'!$C$2:$SS$2='Enrollment and Attendance'!$B16,IF('Tuition and Payers'!$C$13:$SS$13='Enrollment and Attendance'!CF$14,'Tuition and Payers'!$C$21:$SS$21,"")))), "")</f>
        <v/>
      </c>
      <c r="CG16" s="352" t="str">
        <f t="array" ref="CG16">IF(CG$4="Y", SUM(IF('Tuition and Payers'!$C$3:$SS$3='Enrollment and Attendance'!CG$3,IF('Tuition and Payers'!$C$2:$SS$2='Enrollment and Attendance'!$B16,IF('Tuition and Payers'!$C$13:$SS$13='Enrollment and Attendance'!CG$14,'Tuition and Payers'!$C$21:$SS$21,"")))), "")</f>
        <v/>
      </c>
      <c r="CH16" s="352" t="str">
        <f t="array" ref="CH16">IF(CH$4="Y", SUM(IF('Tuition and Payers'!$C$3:$SS$3='Enrollment and Attendance'!CH$3,IF('Tuition and Payers'!$C$2:$SS$2='Enrollment and Attendance'!$B16,IF('Tuition and Payers'!$C$13:$SS$13='Enrollment and Attendance'!CH$14,'Tuition and Payers'!$C$21:$SS$21,"")))), "")</f>
        <v/>
      </c>
      <c r="CI16" s="352" t="str">
        <f t="array" ref="CI16">IF(CI$4="Y", SUM(IF('Tuition and Payers'!$C$3:$SS$3='Enrollment and Attendance'!CI$3,IF('Tuition and Payers'!$C$2:$SS$2='Enrollment and Attendance'!$B16,IF('Tuition and Payers'!$C$13:$SS$13='Enrollment and Attendance'!CI$14,'Tuition and Payers'!$C$21:$SS$21,"")))), "")</f>
        <v/>
      </c>
      <c r="CJ16" s="352" t="str">
        <f t="array" ref="CJ16">IF(CJ$4="Y", SUM(IF('Tuition and Payers'!$C$3:$SS$3='Enrollment and Attendance'!CJ$3,IF('Tuition and Payers'!$C$2:$SS$2='Enrollment and Attendance'!$B16,IF('Tuition and Payers'!$C$13:$SS$13='Enrollment and Attendance'!CJ$14,'Tuition and Payers'!$C$21:$SS$21,"")))), "")</f>
        <v/>
      </c>
      <c r="CK16" s="352" t="str">
        <f t="array" ref="CK16">IF(CK$4="Y", SUM(IF('Tuition and Payers'!$C$3:$SS$3='Enrollment and Attendance'!CK$3,IF('Tuition and Payers'!$C$2:$SS$2='Enrollment and Attendance'!$B16,IF('Tuition and Payers'!$C$13:$SS$13='Enrollment and Attendance'!CK$14,'Tuition and Payers'!$C$21:$SS$21,"")))), "")</f>
        <v/>
      </c>
      <c r="CL16" s="352" t="str">
        <f t="array" ref="CL16">IF(CL$4="Y", SUM(IF('Tuition and Payers'!$C$3:$SS$3='Enrollment and Attendance'!CL$3,IF('Tuition and Payers'!$C$2:$SS$2='Enrollment and Attendance'!$B16,IF('Tuition and Payers'!$C$13:$SS$13='Enrollment and Attendance'!CL$14,'Tuition and Payers'!$C$21:$SS$21,"")))), "")</f>
        <v/>
      </c>
      <c r="CM16" s="352" t="str">
        <f t="array" ref="CM16">IF(CM$4="Y", SUM(IF('Tuition and Payers'!$C$3:$SS$3='Enrollment and Attendance'!CM$3,IF('Tuition and Payers'!$C$2:$SS$2='Enrollment and Attendance'!$B16,IF('Tuition and Payers'!$C$13:$SS$13='Enrollment and Attendance'!CM$14,'Tuition and Payers'!$C$21:$SS$21,"")))), "")</f>
        <v/>
      </c>
      <c r="CN16" s="352" t="str">
        <f t="array" ref="CN16">IF(CN$4="Y", SUM(IF('Tuition and Payers'!$C$3:$SS$3='Enrollment and Attendance'!CN$3,IF('Tuition and Payers'!$C$2:$SS$2='Enrollment and Attendance'!$B16,IF('Tuition and Payers'!$C$13:$SS$13='Enrollment and Attendance'!CN$14,'Tuition and Payers'!$C$21:$SS$21,"")))), "")</f>
        <v/>
      </c>
      <c r="CO16" s="352" t="str">
        <f t="array" ref="CO16">IF(CO$4="Y", SUM(IF('Tuition and Payers'!$C$3:$SS$3='Enrollment and Attendance'!CO$3,IF('Tuition and Payers'!$C$2:$SS$2='Enrollment and Attendance'!$B16,IF('Tuition and Payers'!$C$13:$SS$13='Enrollment and Attendance'!CO$14,'Tuition and Payers'!$C$21:$SS$21,"")))), "")</f>
        <v/>
      </c>
      <c r="CP16" s="352" t="str">
        <f t="array" ref="CP16">IF(CP$4="Y", SUM(IF('Tuition and Payers'!$C$3:$SS$3='Enrollment and Attendance'!CP$3,IF('Tuition and Payers'!$C$2:$SS$2='Enrollment and Attendance'!$B16,IF('Tuition and Payers'!$C$13:$SS$13='Enrollment and Attendance'!CP$14,'Tuition and Payers'!$C$21:$SS$21,"")))), "")</f>
        <v/>
      </c>
      <c r="CQ16" s="352" t="str">
        <f t="array" ref="CQ16">IF(CQ$4="Y", SUM(IF('Tuition and Payers'!$C$3:$SS$3='Enrollment and Attendance'!CQ$3,IF('Tuition and Payers'!$C$2:$SS$2='Enrollment and Attendance'!$B16,IF('Tuition and Payers'!$C$13:$SS$13='Enrollment and Attendance'!CQ$14,'Tuition and Payers'!$C$21:$SS$21,"")))), "")</f>
        <v/>
      </c>
      <c r="CR16" s="352" t="str">
        <f t="array" ref="CR16">IF(CR$4="Y", SUM(IF('Tuition and Payers'!$C$3:$SS$3='Enrollment and Attendance'!CR$3,IF('Tuition and Payers'!$C$2:$SS$2='Enrollment and Attendance'!$B16,IF('Tuition and Payers'!$C$13:$SS$13='Enrollment and Attendance'!CR$14,'Tuition and Payers'!$C$21:$SS$21,"")))), "")</f>
        <v/>
      </c>
      <c r="CS16" s="352" t="str">
        <f t="array" ref="CS16">IF(CS$4="Y", SUM(IF('Tuition and Payers'!$C$3:$SS$3='Enrollment and Attendance'!CS$3,IF('Tuition and Payers'!$C$2:$SS$2='Enrollment and Attendance'!$B16,IF('Tuition and Payers'!$C$13:$SS$13='Enrollment and Attendance'!CS$14,'Tuition and Payers'!$C$21:$SS$21,"")))), "")</f>
        <v/>
      </c>
      <c r="CT16" s="352" t="str">
        <f t="array" ref="CT16">IF(CT$4="Y", SUM(IF('Tuition and Payers'!$C$3:$SS$3='Enrollment and Attendance'!CT$3,IF('Tuition and Payers'!$C$2:$SS$2='Enrollment and Attendance'!$B16,IF('Tuition and Payers'!$C$13:$SS$13='Enrollment and Attendance'!CT$14,'Tuition and Payers'!$C$21:$SS$21,"")))), "")</f>
        <v/>
      </c>
      <c r="CU16" s="352" t="str">
        <f t="array" ref="CU16">IF(CU$4="Y", SUM(IF('Tuition and Payers'!$C$3:$SS$3='Enrollment and Attendance'!CU$3,IF('Tuition and Payers'!$C$2:$SS$2='Enrollment and Attendance'!$B16,IF('Tuition and Payers'!$C$13:$SS$13='Enrollment and Attendance'!CU$14,'Tuition and Payers'!$C$21:$SS$21,"")))), "")</f>
        <v/>
      </c>
      <c r="CV16" s="352" t="str">
        <f t="array" ref="CV16">IF(CV$4="Y", SUM(IF('Tuition and Payers'!$C$3:$SS$3='Enrollment and Attendance'!CV$3,IF('Tuition and Payers'!$C$2:$SS$2='Enrollment and Attendance'!$B16,IF('Tuition and Payers'!$C$13:$SS$13='Enrollment and Attendance'!CV$14,'Tuition and Payers'!$C$21:$SS$21,"")))), "")</f>
        <v/>
      </c>
      <c r="CW16" s="352" t="str">
        <f t="array" ref="CW16">IF(CW$4="Y", SUM(IF('Tuition and Payers'!$C$3:$SS$3='Enrollment and Attendance'!CW$3,IF('Tuition and Payers'!$C$2:$SS$2='Enrollment and Attendance'!$B16,IF('Tuition and Payers'!$C$13:$SS$13='Enrollment and Attendance'!CW$14,'Tuition and Payers'!$C$21:$SS$21,"")))), "")</f>
        <v/>
      </c>
      <c r="CX16" s="352" t="str">
        <f t="array" ref="CX16">IF(CX$4="Y", SUM(IF('Tuition and Payers'!$C$3:$SS$3='Enrollment and Attendance'!CX$3,IF('Tuition and Payers'!$C$2:$SS$2='Enrollment and Attendance'!$B16,IF('Tuition and Payers'!$C$13:$SS$13='Enrollment and Attendance'!CX$14,'Tuition and Payers'!$C$21:$SS$21,"")))), "")</f>
        <v/>
      </c>
      <c r="CY16" s="352" t="str">
        <f t="array" ref="CY16">IF(CY$4="Y", SUM(IF('Tuition and Payers'!$C$3:$SS$3='Enrollment and Attendance'!CY$3,IF('Tuition and Payers'!$C$2:$SS$2='Enrollment and Attendance'!$B16,IF('Tuition and Payers'!$C$13:$SS$13='Enrollment and Attendance'!CY$14,'Tuition and Payers'!$C$21:$SS$21,"")))), "")</f>
        <v/>
      </c>
      <c r="CZ16" s="352" t="str">
        <f t="array" ref="CZ16">IF(CZ$4="Y", SUM(IF('Tuition and Payers'!$C$3:$SS$3='Enrollment and Attendance'!CZ$3,IF('Tuition and Payers'!$C$2:$SS$2='Enrollment and Attendance'!$B16,IF('Tuition and Payers'!$C$13:$SS$13='Enrollment and Attendance'!CZ$14,'Tuition and Payers'!$C$21:$SS$21,"")))), "")</f>
        <v/>
      </c>
      <c r="DA16" s="352" t="str">
        <f t="array" ref="DA16">IF(DA$4="Y", SUM(IF('Tuition and Payers'!$C$3:$SS$3='Enrollment and Attendance'!DA$3,IF('Tuition and Payers'!$C$2:$SS$2='Enrollment and Attendance'!$B16,IF('Tuition and Payers'!$C$13:$SS$13='Enrollment and Attendance'!DA$14,'Tuition and Payers'!$C$21:$SS$21,"")))), "")</f>
        <v/>
      </c>
    </row>
    <row r="17" spans="1:133" x14ac:dyDescent="0.25">
      <c r="A17" s="140">
        <v>8</v>
      </c>
      <c r="B17" s="196" t="s">
        <v>266</v>
      </c>
      <c r="C17" s="324">
        <f t="array" ref="C17">SUM(IF('Tuition and Payers'!$C$3:$SS$3='Enrollment and Attendance'!C$3,IF('Tuition and Payers'!$C$2:$SS$2='Enrollment and Attendance'!$B17,IF('Tuition and Payers'!$C$13:$SS$13='Enrollment and Attendance'!C$14,'Tuition and Payers'!$C$21:$SS$21,""))))</f>
        <v>12</v>
      </c>
      <c r="D17" s="325">
        <f t="array" ref="D17">SUM(IF('Tuition and Payers'!$C$3:$SS$3='Enrollment and Attendance'!D$3,IF('Tuition and Payers'!$C$2:$SS$2='Enrollment and Attendance'!$B17,IF('Tuition and Payers'!$C$13:$SS$13='Enrollment and Attendance'!D$14,'Tuition and Payers'!$C$21:$SS$21,""))))</f>
        <v>2</v>
      </c>
      <c r="E17" s="406">
        <f t="array" ref="E17">SUM(IF('Tuition and Payers'!$C$3:$SS$3='Enrollment and Attendance'!E$3,IF('Tuition and Payers'!$C$2:$SS$2='Enrollment and Attendance'!$B17,IF('Tuition and Payers'!$C$13:$SS$13='Enrollment and Attendance'!E$14,'Tuition and Payers'!$C$21:$SS$21,""))))</f>
        <v>0</v>
      </c>
      <c r="F17" s="407">
        <f t="array" ref="F17">SUM(IF('Tuition and Payers'!$C$3:$SS$3='Enrollment and Attendance'!F$3,IF('Tuition and Payers'!$C$2:$SS$2='Enrollment and Attendance'!$B17,IF('Tuition and Payers'!$C$13:$SS$13='Enrollment and Attendance'!F$14,'Tuition and Payers'!$C$21:$SS$21,""))))</f>
        <v>0</v>
      </c>
      <c r="G17" s="403"/>
      <c r="H17" s="352" t="str">
        <f t="array" ref="H17">IF(H$4="Y", SUM(IF('Tuition and Payers'!$C$3:$SS$3='Enrollment and Attendance'!H$3,IF('Tuition and Payers'!$C$2:$SS$2='Enrollment and Attendance'!$B17,IF('Tuition and Payers'!$C$13:$SS$13='Enrollment and Attendance'!H$14,'Tuition and Payers'!$C$21:$SS$21,"")))), "")</f>
        <v/>
      </c>
      <c r="I17" s="352" t="str">
        <f t="array" ref="I17">IF(I$4="Y", SUM(IF('Tuition and Payers'!$C$3:$SS$3='Enrollment and Attendance'!I$3,IF('Tuition and Payers'!$C$2:$SS$2='Enrollment and Attendance'!$B17,IF('Tuition and Payers'!$C$13:$SS$13='Enrollment and Attendance'!I$14,'Tuition and Payers'!$C$21:$SS$21,"")))), "")</f>
        <v/>
      </c>
      <c r="J17" s="352" t="str">
        <f t="array" ref="J17">IF(J$4="Y", SUM(IF('Tuition and Payers'!$C$3:$SS$3='Enrollment and Attendance'!J$3,IF('Tuition and Payers'!$C$2:$SS$2='Enrollment and Attendance'!$B17,IF('Tuition and Payers'!$C$13:$SS$13='Enrollment and Attendance'!J$14,'Tuition and Payers'!$C$21:$SS$21,"")))), "")</f>
        <v/>
      </c>
      <c r="K17" s="352" t="str">
        <f t="array" ref="K17">IF(K$4="Y", SUM(IF('Tuition and Payers'!$C$3:$SS$3='Enrollment and Attendance'!K$3,IF('Tuition and Payers'!$C$2:$SS$2='Enrollment and Attendance'!$B17,IF('Tuition and Payers'!$C$13:$SS$13='Enrollment and Attendance'!K$14,'Tuition and Payers'!$C$21:$SS$21,"")))), "")</f>
        <v/>
      </c>
      <c r="L17" s="352" t="str">
        <f t="array" ref="L17">IF(L$4="Y", SUM(IF('Tuition and Payers'!$C$3:$SS$3='Enrollment and Attendance'!L$3,IF('Tuition and Payers'!$C$2:$SS$2='Enrollment and Attendance'!$B17,IF('Tuition and Payers'!$C$13:$SS$13='Enrollment and Attendance'!L$14,'Tuition and Payers'!$C$21:$SS$21,"")))), "")</f>
        <v/>
      </c>
      <c r="M17" s="352" t="str">
        <f t="array" ref="M17">IF(M$4="Y", SUM(IF('Tuition and Payers'!$C$3:$SS$3='Enrollment and Attendance'!M$3,IF('Tuition and Payers'!$C$2:$SS$2='Enrollment and Attendance'!$B17,IF('Tuition and Payers'!$C$13:$SS$13='Enrollment and Attendance'!M$14,'Tuition and Payers'!$C$21:$SS$21,"")))), "")</f>
        <v/>
      </c>
      <c r="N17" s="352" t="str">
        <f t="array" ref="N17">IF(N$4="Y", SUM(IF('Tuition and Payers'!$C$3:$SS$3='Enrollment and Attendance'!N$3,IF('Tuition and Payers'!$C$2:$SS$2='Enrollment and Attendance'!$B17,IF('Tuition and Payers'!$C$13:$SS$13='Enrollment and Attendance'!N$14,'Tuition and Payers'!$C$21:$SS$21,"")))), "")</f>
        <v/>
      </c>
      <c r="O17" s="352" t="str">
        <f t="array" ref="O17">IF(O$4="Y", SUM(IF('Tuition and Payers'!$C$3:$SS$3='Enrollment and Attendance'!O$3,IF('Tuition and Payers'!$C$2:$SS$2='Enrollment and Attendance'!$B17,IF('Tuition and Payers'!$C$13:$SS$13='Enrollment and Attendance'!O$14,'Tuition and Payers'!$C$21:$SS$21,"")))), "")</f>
        <v/>
      </c>
      <c r="P17" s="352" t="str">
        <f t="array" ref="P17">IF(P$4="Y", SUM(IF('Tuition and Payers'!$C$3:$SS$3='Enrollment and Attendance'!P$3,IF('Tuition and Payers'!$C$2:$SS$2='Enrollment and Attendance'!$B17,IF('Tuition and Payers'!$C$13:$SS$13='Enrollment and Attendance'!P$14,'Tuition and Payers'!$C$21:$SS$21,"")))), "")</f>
        <v/>
      </c>
      <c r="Q17" s="352" t="str">
        <f t="array" ref="Q17">IF(Q$4="Y", SUM(IF('Tuition and Payers'!$C$3:$SS$3='Enrollment and Attendance'!Q$3,IF('Tuition and Payers'!$C$2:$SS$2='Enrollment and Attendance'!$B17,IF('Tuition and Payers'!$C$13:$SS$13='Enrollment and Attendance'!Q$14,'Tuition and Payers'!$C$21:$SS$21,"")))), "")</f>
        <v/>
      </c>
      <c r="R17" s="352" t="str">
        <f t="array" ref="R17">IF(R$4="Y", SUM(IF('Tuition and Payers'!$C$3:$SS$3='Enrollment and Attendance'!R$3,IF('Tuition and Payers'!$C$2:$SS$2='Enrollment and Attendance'!$B17,IF('Tuition and Payers'!$C$13:$SS$13='Enrollment and Attendance'!R$14,'Tuition and Payers'!$C$21:$SS$21,"")))), "")</f>
        <v/>
      </c>
      <c r="S17" s="352" t="str">
        <f t="array" ref="S17">IF(S$4="Y", SUM(IF('Tuition and Payers'!$C$3:$SS$3='Enrollment and Attendance'!S$3,IF('Tuition and Payers'!$C$2:$SS$2='Enrollment and Attendance'!$B17,IF('Tuition and Payers'!$C$13:$SS$13='Enrollment and Attendance'!S$14,'Tuition and Payers'!$C$21:$SS$21,"")))), "")</f>
        <v/>
      </c>
      <c r="T17" s="352" t="str">
        <f t="array" ref="T17">IF(T$4="Y", SUM(IF('Tuition and Payers'!$C$3:$SS$3='Enrollment and Attendance'!T$3,IF('Tuition and Payers'!$C$2:$SS$2='Enrollment and Attendance'!$B17,IF('Tuition and Payers'!$C$13:$SS$13='Enrollment and Attendance'!T$14,'Tuition and Payers'!$C$21:$SS$21,"")))), "")</f>
        <v/>
      </c>
      <c r="U17" s="352" t="str">
        <f t="array" ref="U17">IF(U$4="Y", SUM(IF('Tuition and Payers'!$C$3:$SS$3='Enrollment and Attendance'!U$3,IF('Tuition and Payers'!$C$2:$SS$2='Enrollment and Attendance'!$B17,IF('Tuition and Payers'!$C$13:$SS$13='Enrollment and Attendance'!U$14,'Tuition and Payers'!$C$21:$SS$21,"")))), "")</f>
        <v/>
      </c>
      <c r="V17" s="352" t="str">
        <f t="array" ref="V17">IF(V$4="Y", SUM(IF('Tuition and Payers'!$C$3:$SS$3='Enrollment and Attendance'!V$3,IF('Tuition and Payers'!$C$2:$SS$2='Enrollment and Attendance'!$B17,IF('Tuition and Payers'!$C$13:$SS$13='Enrollment and Attendance'!V$14,'Tuition and Payers'!$C$21:$SS$21,"")))), "")</f>
        <v/>
      </c>
      <c r="W17" s="352" t="str">
        <f t="array" ref="W17">IF(W$4="Y", SUM(IF('Tuition and Payers'!$C$3:$SS$3='Enrollment and Attendance'!W$3,IF('Tuition and Payers'!$C$2:$SS$2='Enrollment and Attendance'!$B17,IF('Tuition and Payers'!$C$13:$SS$13='Enrollment and Attendance'!W$14,'Tuition and Payers'!$C$21:$SS$21,"")))), "")</f>
        <v/>
      </c>
      <c r="X17" s="352" t="str">
        <f t="array" ref="X17">IF(X$4="Y", SUM(IF('Tuition and Payers'!$C$3:$SS$3='Enrollment and Attendance'!X$3,IF('Tuition and Payers'!$C$2:$SS$2='Enrollment and Attendance'!$B17,IF('Tuition and Payers'!$C$13:$SS$13='Enrollment and Attendance'!X$14,'Tuition and Payers'!$C$21:$SS$21,"")))), "")</f>
        <v/>
      </c>
      <c r="Y17" s="352" t="str">
        <f t="array" ref="Y17">IF(Y$4="Y", SUM(IF('Tuition and Payers'!$C$3:$SS$3='Enrollment and Attendance'!Y$3,IF('Tuition and Payers'!$C$2:$SS$2='Enrollment and Attendance'!$B17,IF('Tuition and Payers'!$C$13:$SS$13='Enrollment and Attendance'!Y$14,'Tuition and Payers'!$C$21:$SS$21,"")))), "")</f>
        <v/>
      </c>
      <c r="Z17" s="352" t="str">
        <f t="array" ref="Z17">IF(Z$4="Y", SUM(IF('Tuition and Payers'!$C$3:$SS$3='Enrollment and Attendance'!Z$3,IF('Tuition and Payers'!$C$2:$SS$2='Enrollment and Attendance'!$B17,IF('Tuition and Payers'!$C$13:$SS$13='Enrollment and Attendance'!Z$14,'Tuition and Payers'!$C$21:$SS$21,"")))), "")</f>
        <v/>
      </c>
      <c r="AA17" s="352" t="str">
        <f t="array" ref="AA17">IF(AA$4="Y", SUM(IF('Tuition and Payers'!$C$3:$SS$3='Enrollment and Attendance'!AA$3,IF('Tuition and Payers'!$C$2:$SS$2='Enrollment and Attendance'!$B17,IF('Tuition and Payers'!$C$13:$SS$13='Enrollment and Attendance'!AA$14,'Tuition and Payers'!$C$21:$SS$21,"")))), "")</f>
        <v/>
      </c>
      <c r="AB17" s="352" t="str">
        <f t="array" ref="AB17">IF(AB$4="Y", SUM(IF('Tuition and Payers'!$C$3:$SS$3='Enrollment and Attendance'!AB$3,IF('Tuition and Payers'!$C$2:$SS$2='Enrollment and Attendance'!$B17,IF('Tuition and Payers'!$C$13:$SS$13='Enrollment and Attendance'!AB$14,'Tuition and Payers'!$C$21:$SS$21,"")))), "")</f>
        <v/>
      </c>
      <c r="AC17" s="352" t="str">
        <f t="array" ref="AC17">IF(AC$4="Y", SUM(IF('Tuition and Payers'!$C$3:$SS$3='Enrollment and Attendance'!AC$3,IF('Tuition and Payers'!$C$2:$SS$2='Enrollment and Attendance'!$B17,IF('Tuition and Payers'!$C$13:$SS$13='Enrollment and Attendance'!AC$14,'Tuition and Payers'!$C$21:$SS$21,"")))), "")</f>
        <v/>
      </c>
      <c r="AD17" s="352" t="str">
        <f t="array" ref="AD17">IF(AD$4="Y", SUM(IF('Tuition and Payers'!$C$3:$SS$3='Enrollment and Attendance'!AD$3,IF('Tuition and Payers'!$C$2:$SS$2='Enrollment and Attendance'!$B17,IF('Tuition and Payers'!$C$13:$SS$13='Enrollment and Attendance'!AD$14,'Tuition and Payers'!$C$21:$SS$21,"")))), "")</f>
        <v/>
      </c>
      <c r="AE17" s="352" t="str">
        <f t="array" ref="AE17">IF(AE$4="Y", SUM(IF('Tuition and Payers'!$C$3:$SS$3='Enrollment and Attendance'!AE$3,IF('Tuition and Payers'!$C$2:$SS$2='Enrollment and Attendance'!$B17,IF('Tuition and Payers'!$C$13:$SS$13='Enrollment and Attendance'!AE$14,'Tuition and Payers'!$C$21:$SS$21,"")))), "")</f>
        <v/>
      </c>
      <c r="AF17" s="352" t="str">
        <f t="array" ref="AF17">IF(AF$4="Y", SUM(IF('Tuition and Payers'!$C$3:$SS$3='Enrollment and Attendance'!AF$3,IF('Tuition and Payers'!$C$2:$SS$2='Enrollment and Attendance'!$B17,IF('Tuition and Payers'!$C$13:$SS$13='Enrollment and Attendance'!AF$14,'Tuition and Payers'!$C$21:$SS$21,"")))), "")</f>
        <v/>
      </c>
      <c r="AG17" s="352" t="str">
        <f t="array" ref="AG17">IF(AG$4="Y", SUM(IF('Tuition and Payers'!$C$3:$SS$3='Enrollment and Attendance'!AG$3,IF('Tuition and Payers'!$C$2:$SS$2='Enrollment and Attendance'!$B17,IF('Tuition and Payers'!$C$13:$SS$13='Enrollment and Attendance'!AG$14,'Tuition and Payers'!$C$21:$SS$21,"")))), "")</f>
        <v/>
      </c>
      <c r="AH17" s="352" t="str">
        <f t="array" ref="AH17">IF(AH$4="Y", SUM(IF('Tuition and Payers'!$C$3:$SS$3='Enrollment and Attendance'!AH$3,IF('Tuition and Payers'!$C$2:$SS$2='Enrollment and Attendance'!$B17,IF('Tuition and Payers'!$C$13:$SS$13='Enrollment and Attendance'!AH$14,'Tuition and Payers'!$C$21:$SS$21,"")))), "")</f>
        <v/>
      </c>
      <c r="AI17" s="352" t="str">
        <f t="array" ref="AI17">IF(AI$4="Y", SUM(IF('Tuition and Payers'!$C$3:$SS$3='Enrollment and Attendance'!AI$3,IF('Tuition and Payers'!$C$2:$SS$2='Enrollment and Attendance'!$B17,IF('Tuition and Payers'!$C$13:$SS$13='Enrollment and Attendance'!AI$14,'Tuition and Payers'!$C$21:$SS$21,"")))), "")</f>
        <v/>
      </c>
      <c r="AJ17" s="352" t="str">
        <f t="array" ref="AJ17">IF(AJ$4="Y", SUM(IF('Tuition and Payers'!$C$3:$SS$3='Enrollment and Attendance'!AJ$3,IF('Tuition and Payers'!$C$2:$SS$2='Enrollment and Attendance'!$B17,IF('Tuition and Payers'!$C$13:$SS$13='Enrollment and Attendance'!AJ$14,'Tuition and Payers'!$C$21:$SS$21,"")))), "")</f>
        <v/>
      </c>
      <c r="AK17" s="352" t="str">
        <f t="array" ref="AK17">IF(AK$4="Y", SUM(IF('Tuition and Payers'!$C$3:$SS$3='Enrollment and Attendance'!AK$3,IF('Tuition and Payers'!$C$2:$SS$2='Enrollment and Attendance'!$B17,IF('Tuition and Payers'!$C$13:$SS$13='Enrollment and Attendance'!AK$14,'Tuition and Payers'!$C$21:$SS$21,"")))), "")</f>
        <v/>
      </c>
      <c r="AL17" s="352" t="str">
        <f t="array" ref="AL17">IF(AL$4="Y", SUM(IF('Tuition and Payers'!$C$3:$SS$3='Enrollment and Attendance'!AL$3,IF('Tuition and Payers'!$C$2:$SS$2='Enrollment and Attendance'!$B17,IF('Tuition and Payers'!$C$13:$SS$13='Enrollment and Attendance'!AL$14,'Tuition and Payers'!$C$21:$SS$21,"")))), "")</f>
        <v/>
      </c>
      <c r="AM17" s="352" t="str">
        <f t="array" ref="AM17">IF(AM$4="Y", SUM(IF('Tuition and Payers'!$C$3:$SS$3='Enrollment and Attendance'!AM$3,IF('Tuition and Payers'!$C$2:$SS$2='Enrollment and Attendance'!$B17,IF('Tuition and Payers'!$C$13:$SS$13='Enrollment and Attendance'!AM$14,'Tuition and Payers'!$C$21:$SS$21,"")))), "")</f>
        <v/>
      </c>
      <c r="AN17" s="352" t="str">
        <f t="array" ref="AN17">IF(AN$4="Y", SUM(IF('Tuition and Payers'!$C$3:$SS$3='Enrollment and Attendance'!AN$3,IF('Tuition and Payers'!$C$2:$SS$2='Enrollment and Attendance'!$B17,IF('Tuition and Payers'!$C$13:$SS$13='Enrollment and Attendance'!AN$14,'Tuition and Payers'!$C$21:$SS$21,"")))), "")</f>
        <v/>
      </c>
      <c r="AO17" s="352" t="str">
        <f t="array" ref="AO17">IF(AO$4="Y", SUM(IF('Tuition and Payers'!$C$3:$SS$3='Enrollment and Attendance'!AO$3,IF('Tuition and Payers'!$C$2:$SS$2='Enrollment and Attendance'!$B17,IF('Tuition and Payers'!$C$13:$SS$13='Enrollment and Attendance'!AO$14,'Tuition and Payers'!$C$21:$SS$21,"")))), "")</f>
        <v/>
      </c>
      <c r="AP17" s="352" t="str">
        <f t="array" ref="AP17">IF(AP$4="Y", SUM(IF('Tuition and Payers'!$C$3:$SS$3='Enrollment and Attendance'!AP$3,IF('Tuition and Payers'!$C$2:$SS$2='Enrollment and Attendance'!$B17,IF('Tuition and Payers'!$C$13:$SS$13='Enrollment and Attendance'!AP$14,'Tuition and Payers'!$C$21:$SS$21,"")))), "")</f>
        <v/>
      </c>
      <c r="AQ17" s="352" t="str">
        <f t="array" ref="AQ17">IF(AQ$4="Y", SUM(IF('Tuition and Payers'!$C$3:$SS$3='Enrollment and Attendance'!AQ$3,IF('Tuition and Payers'!$C$2:$SS$2='Enrollment and Attendance'!$B17,IF('Tuition and Payers'!$C$13:$SS$13='Enrollment and Attendance'!AQ$14,'Tuition and Payers'!$C$21:$SS$21,"")))), "")</f>
        <v/>
      </c>
      <c r="AR17" s="352" t="str">
        <f t="array" ref="AR17">IF(AR$4="Y", SUM(IF('Tuition and Payers'!$C$3:$SS$3='Enrollment and Attendance'!AR$3,IF('Tuition and Payers'!$C$2:$SS$2='Enrollment and Attendance'!$B17,IF('Tuition and Payers'!$C$13:$SS$13='Enrollment and Attendance'!AR$14,'Tuition and Payers'!$C$21:$SS$21,"")))), "")</f>
        <v/>
      </c>
      <c r="AS17" s="352" t="str">
        <f t="array" ref="AS17">IF(AS$4="Y", SUM(IF('Tuition and Payers'!$C$3:$SS$3='Enrollment and Attendance'!AS$3,IF('Tuition and Payers'!$C$2:$SS$2='Enrollment and Attendance'!$B17,IF('Tuition and Payers'!$C$13:$SS$13='Enrollment and Attendance'!AS$14,'Tuition and Payers'!$C$21:$SS$21,"")))), "")</f>
        <v/>
      </c>
      <c r="AT17" s="352" t="str">
        <f t="array" ref="AT17">IF(AT$4="Y", SUM(IF('Tuition and Payers'!$C$3:$SS$3='Enrollment and Attendance'!AT$3,IF('Tuition and Payers'!$C$2:$SS$2='Enrollment and Attendance'!$B17,IF('Tuition and Payers'!$C$13:$SS$13='Enrollment and Attendance'!AT$14,'Tuition and Payers'!$C$21:$SS$21,"")))), "")</f>
        <v/>
      </c>
      <c r="AU17" s="352" t="str">
        <f t="array" ref="AU17">IF(AU$4="Y", SUM(IF('Tuition and Payers'!$C$3:$SS$3='Enrollment and Attendance'!AU$3,IF('Tuition and Payers'!$C$2:$SS$2='Enrollment and Attendance'!$B17,IF('Tuition and Payers'!$C$13:$SS$13='Enrollment and Attendance'!AU$14,'Tuition and Payers'!$C$21:$SS$21,"")))), "")</f>
        <v/>
      </c>
      <c r="AV17" s="352" t="str">
        <f t="array" ref="AV17">IF(AV$4="Y", SUM(IF('Tuition and Payers'!$C$3:$SS$3='Enrollment and Attendance'!AV$3,IF('Tuition and Payers'!$C$2:$SS$2='Enrollment and Attendance'!$B17,IF('Tuition and Payers'!$C$13:$SS$13='Enrollment and Attendance'!AV$14,'Tuition and Payers'!$C$21:$SS$21,"")))), "")</f>
        <v/>
      </c>
      <c r="AW17" s="352" t="str">
        <f t="array" ref="AW17">IF(AW$4="Y", SUM(IF('Tuition and Payers'!$C$3:$SS$3='Enrollment and Attendance'!AW$3,IF('Tuition and Payers'!$C$2:$SS$2='Enrollment and Attendance'!$B17,IF('Tuition and Payers'!$C$13:$SS$13='Enrollment and Attendance'!AW$14,'Tuition and Payers'!$C$21:$SS$21,"")))), "")</f>
        <v/>
      </c>
      <c r="AX17" s="352" t="str">
        <f t="array" ref="AX17">IF(AX$4="Y", SUM(IF('Tuition and Payers'!$C$3:$SS$3='Enrollment and Attendance'!AX$3,IF('Tuition and Payers'!$C$2:$SS$2='Enrollment and Attendance'!$B17,IF('Tuition and Payers'!$C$13:$SS$13='Enrollment and Attendance'!AX$14,'Tuition and Payers'!$C$21:$SS$21,"")))), "")</f>
        <v/>
      </c>
      <c r="AY17" s="352" t="str">
        <f t="array" ref="AY17">IF(AY$4="Y", SUM(IF('Tuition and Payers'!$C$3:$SS$3='Enrollment and Attendance'!AY$3,IF('Tuition and Payers'!$C$2:$SS$2='Enrollment and Attendance'!$B17,IF('Tuition and Payers'!$C$13:$SS$13='Enrollment and Attendance'!AY$14,'Tuition and Payers'!$C$21:$SS$21,"")))), "")</f>
        <v/>
      </c>
      <c r="AZ17" s="352" t="str">
        <f t="array" ref="AZ17">IF(AZ$4="Y", SUM(IF('Tuition and Payers'!$C$3:$SS$3='Enrollment and Attendance'!AZ$3,IF('Tuition and Payers'!$C$2:$SS$2='Enrollment and Attendance'!$B17,IF('Tuition and Payers'!$C$13:$SS$13='Enrollment and Attendance'!AZ$14,'Tuition and Payers'!$C$21:$SS$21,"")))), "")</f>
        <v/>
      </c>
      <c r="BA17" s="352" t="str">
        <f t="array" ref="BA17">IF(BA$4="Y", SUM(IF('Tuition and Payers'!$C$3:$SS$3='Enrollment and Attendance'!BA$3,IF('Tuition and Payers'!$C$2:$SS$2='Enrollment and Attendance'!$B17,IF('Tuition and Payers'!$C$13:$SS$13='Enrollment and Attendance'!BA$14,'Tuition and Payers'!$C$21:$SS$21,"")))), "")</f>
        <v/>
      </c>
      <c r="BB17" s="352" t="str">
        <f t="array" ref="BB17">IF(BB$4="Y", SUM(IF('Tuition and Payers'!$C$3:$SS$3='Enrollment and Attendance'!BB$3,IF('Tuition and Payers'!$C$2:$SS$2='Enrollment and Attendance'!$B17,IF('Tuition and Payers'!$C$13:$SS$13='Enrollment and Attendance'!BB$14,'Tuition and Payers'!$C$21:$SS$21,"")))), "")</f>
        <v/>
      </c>
      <c r="BC17" s="352" t="str">
        <f t="array" ref="BC17">IF(BC$4="Y", SUM(IF('Tuition and Payers'!$C$3:$SS$3='Enrollment and Attendance'!BC$3,IF('Tuition and Payers'!$C$2:$SS$2='Enrollment and Attendance'!$B17,IF('Tuition and Payers'!$C$13:$SS$13='Enrollment and Attendance'!BC$14,'Tuition and Payers'!$C$21:$SS$21,"")))), "")</f>
        <v/>
      </c>
      <c r="BD17" s="352" t="str">
        <f t="array" ref="BD17">IF(BD$4="Y", SUM(IF('Tuition and Payers'!$C$3:$SS$3='Enrollment and Attendance'!BD$3,IF('Tuition and Payers'!$C$2:$SS$2='Enrollment and Attendance'!$B17,IF('Tuition and Payers'!$C$13:$SS$13='Enrollment and Attendance'!BD$14,'Tuition and Payers'!$C$21:$SS$21,"")))), "")</f>
        <v/>
      </c>
      <c r="BE17" s="352" t="str">
        <f t="array" ref="BE17">IF(BE$4="Y", SUM(IF('Tuition and Payers'!$C$3:$SS$3='Enrollment and Attendance'!BE$3,IF('Tuition and Payers'!$C$2:$SS$2='Enrollment and Attendance'!$B17,IF('Tuition and Payers'!$C$13:$SS$13='Enrollment and Attendance'!BE$14,'Tuition and Payers'!$C$21:$SS$21,"")))), "")</f>
        <v/>
      </c>
      <c r="BF17" s="352" t="str">
        <f t="array" ref="BF17">IF(BF$4="Y", SUM(IF('Tuition and Payers'!$C$3:$SS$3='Enrollment and Attendance'!BF$3,IF('Tuition and Payers'!$C$2:$SS$2='Enrollment and Attendance'!$B17,IF('Tuition and Payers'!$C$13:$SS$13='Enrollment and Attendance'!BF$14,'Tuition and Payers'!$C$21:$SS$21,"")))), "")</f>
        <v/>
      </c>
      <c r="BG17" s="352" t="str">
        <f t="array" ref="BG17">IF(BG$4="Y", SUM(IF('Tuition and Payers'!$C$3:$SS$3='Enrollment and Attendance'!BG$3,IF('Tuition and Payers'!$C$2:$SS$2='Enrollment and Attendance'!$B17,IF('Tuition and Payers'!$C$13:$SS$13='Enrollment and Attendance'!BG$14,'Tuition and Payers'!$C$21:$SS$21,"")))), "")</f>
        <v/>
      </c>
      <c r="BH17" s="352" t="str">
        <f t="array" ref="BH17">IF(BH$4="Y", SUM(IF('Tuition and Payers'!$C$3:$SS$3='Enrollment and Attendance'!BH$3,IF('Tuition and Payers'!$C$2:$SS$2='Enrollment and Attendance'!$B17,IF('Tuition and Payers'!$C$13:$SS$13='Enrollment and Attendance'!BH$14,'Tuition and Payers'!$C$21:$SS$21,"")))), "")</f>
        <v/>
      </c>
      <c r="BI17" s="352" t="str">
        <f t="array" ref="BI17">IF(BI$4="Y", SUM(IF('Tuition and Payers'!$C$3:$SS$3='Enrollment and Attendance'!BI$3,IF('Tuition and Payers'!$C$2:$SS$2='Enrollment and Attendance'!$B17,IF('Tuition and Payers'!$C$13:$SS$13='Enrollment and Attendance'!BI$14,'Tuition and Payers'!$C$21:$SS$21,"")))), "")</f>
        <v/>
      </c>
      <c r="BJ17" s="352" t="str">
        <f t="array" ref="BJ17">IF(BJ$4="Y", SUM(IF('Tuition and Payers'!$C$3:$SS$3='Enrollment and Attendance'!BJ$3,IF('Tuition and Payers'!$C$2:$SS$2='Enrollment and Attendance'!$B17,IF('Tuition and Payers'!$C$13:$SS$13='Enrollment and Attendance'!BJ$14,'Tuition and Payers'!$C$21:$SS$21,"")))), "")</f>
        <v/>
      </c>
      <c r="BK17" s="352" t="str">
        <f t="array" ref="BK17">IF(BK$4="Y", SUM(IF('Tuition and Payers'!$C$3:$SS$3='Enrollment and Attendance'!BK$3,IF('Tuition and Payers'!$C$2:$SS$2='Enrollment and Attendance'!$B17,IF('Tuition and Payers'!$C$13:$SS$13='Enrollment and Attendance'!BK$14,'Tuition and Payers'!$C$21:$SS$21,"")))), "")</f>
        <v/>
      </c>
      <c r="BL17" s="352" t="str">
        <f t="array" ref="BL17">IF(BL$4="Y", SUM(IF('Tuition and Payers'!$C$3:$SS$3='Enrollment and Attendance'!BL$3,IF('Tuition and Payers'!$C$2:$SS$2='Enrollment and Attendance'!$B17,IF('Tuition and Payers'!$C$13:$SS$13='Enrollment and Attendance'!BL$14,'Tuition and Payers'!$C$21:$SS$21,"")))), "")</f>
        <v/>
      </c>
      <c r="BM17" s="352" t="str">
        <f t="array" ref="BM17">IF(BM$4="Y", SUM(IF('Tuition and Payers'!$C$3:$SS$3='Enrollment and Attendance'!BM$3,IF('Tuition and Payers'!$C$2:$SS$2='Enrollment and Attendance'!$B17,IF('Tuition and Payers'!$C$13:$SS$13='Enrollment and Attendance'!BM$14,'Tuition and Payers'!$C$21:$SS$21,"")))), "")</f>
        <v/>
      </c>
      <c r="BN17" s="352" t="str">
        <f t="array" ref="BN17">IF(BN$4="Y", SUM(IF('Tuition and Payers'!$C$3:$SS$3='Enrollment and Attendance'!BN$3,IF('Tuition and Payers'!$C$2:$SS$2='Enrollment and Attendance'!$B17,IF('Tuition and Payers'!$C$13:$SS$13='Enrollment and Attendance'!BN$14,'Tuition and Payers'!$C$21:$SS$21,"")))), "")</f>
        <v/>
      </c>
      <c r="BO17" s="352" t="str">
        <f t="array" ref="BO17">IF(BO$4="Y", SUM(IF('Tuition and Payers'!$C$3:$SS$3='Enrollment and Attendance'!BO$3,IF('Tuition and Payers'!$C$2:$SS$2='Enrollment and Attendance'!$B17,IF('Tuition and Payers'!$C$13:$SS$13='Enrollment and Attendance'!BO$14,'Tuition and Payers'!$C$21:$SS$21,"")))), "")</f>
        <v/>
      </c>
      <c r="BP17" s="352" t="str">
        <f t="array" ref="BP17">IF(BP$4="Y", SUM(IF('Tuition and Payers'!$C$3:$SS$3='Enrollment and Attendance'!BP$3,IF('Tuition and Payers'!$C$2:$SS$2='Enrollment and Attendance'!$B17,IF('Tuition and Payers'!$C$13:$SS$13='Enrollment and Attendance'!BP$14,'Tuition and Payers'!$C$21:$SS$21,"")))), "")</f>
        <v/>
      </c>
      <c r="BQ17" s="352" t="str">
        <f t="array" ref="BQ17">IF(BQ$4="Y", SUM(IF('Tuition and Payers'!$C$3:$SS$3='Enrollment and Attendance'!BQ$3,IF('Tuition and Payers'!$C$2:$SS$2='Enrollment and Attendance'!$B17,IF('Tuition and Payers'!$C$13:$SS$13='Enrollment and Attendance'!BQ$14,'Tuition and Payers'!$C$21:$SS$21,"")))), "")</f>
        <v/>
      </c>
      <c r="BR17" s="352" t="str">
        <f t="array" ref="BR17">IF(BR$4="Y", SUM(IF('Tuition and Payers'!$C$3:$SS$3='Enrollment and Attendance'!BR$3,IF('Tuition and Payers'!$C$2:$SS$2='Enrollment and Attendance'!$B17,IF('Tuition and Payers'!$C$13:$SS$13='Enrollment and Attendance'!BR$14,'Tuition and Payers'!$C$21:$SS$21,"")))), "")</f>
        <v/>
      </c>
      <c r="BS17" s="352" t="str">
        <f t="array" ref="BS17">IF(BS$4="Y", SUM(IF('Tuition and Payers'!$C$3:$SS$3='Enrollment and Attendance'!BS$3,IF('Tuition and Payers'!$C$2:$SS$2='Enrollment and Attendance'!$B17,IF('Tuition and Payers'!$C$13:$SS$13='Enrollment and Attendance'!BS$14,'Tuition and Payers'!$C$21:$SS$21,"")))), "")</f>
        <v/>
      </c>
      <c r="BT17" s="352" t="str">
        <f t="array" ref="BT17">IF(BT$4="Y", SUM(IF('Tuition and Payers'!$C$3:$SS$3='Enrollment and Attendance'!BT$3,IF('Tuition and Payers'!$C$2:$SS$2='Enrollment and Attendance'!$B17,IF('Tuition and Payers'!$C$13:$SS$13='Enrollment and Attendance'!BT$14,'Tuition and Payers'!$C$21:$SS$21,"")))), "")</f>
        <v/>
      </c>
      <c r="BU17" s="352" t="str">
        <f t="array" ref="BU17">IF(BU$4="Y", SUM(IF('Tuition and Payers'!$C$3:$SS$3='Enrollment and Attendance'!BU$3,IF('Tuition and Payers'!$C$2:$SS$2='Enrollment and Attendance'!$B17,IF('Tuition and Payers'!$C$13:$SS$13='Enrollment and Attendance'!BU$14,'Tuition and Payers'!$C$21:$SS$21,"")))), "")</f>
        <v/>
      </c>
      <c r="BV17" s="352" t="str">
        <f t="array" ref="BV17">IF(BV$4="Y", SUM(IF('Tuition and Payers'!$C$3:$SS$3='Enrollment and Attendance'!BV$3,IF('Tuition and Payers'!$C$2:$SS$2='Enrollment and Attendance'!$B17,IF('Tuition and Payers'!$C$13:$SS$13='Enrollment and Attendance'!BV$14,'Tuition and Payers'!$C$21:$SS$21,"")))), "")</f>
        <v/>
      </c>
      <c r="BW17" s="352" t="str">
        <f t="array" ref="BW17">IF(BW$4="Y", SUM(IF('Tuition and Payers'!$C$3:$SS$3='Enrollment and Attendance'!BW$3,IF('Tuition and Payers'!$C$2:$SS$2='Enrollment and Attendance'!$B17,IF('Tuition and Payers'!$C$13:$SS$13='Enrollment and Attendance'!BW$14,'Tuition and Payers'!$C$21:$SS$21,"")))), "")</f>
        <v/>
      </c>
      <c r="BX17" s="352" t="str">
        <f t="array" ref="BX17">IF(BX$4="Y", SUM(IF('Tuition and Payers'!$C$3:$SS$3='Enrollment and Attendance'!BX$3,IF('Tuition and Payers'!$C$2:$SS$2='Enrollment and Attendance'!$B17,IF('Tuition and Payers'!$C$13:$SS$13='Enrollment and Attendance'!BX$14,'Tuition and Payers'!$C$21:$SS$21,"")))), "")</f>
        <v/>
      </c>
      <c r="BY17" s="352" t="str">
        <f t="array" ref="BY17">IF(BY$4="Y", SUM(IF('Tuition and Payers'!$C$3:$SS$3='Enrollment and Attendance'!BY$3,IF('Tuition and Payers'!$C$2:$SS$2='Enrollment and Attendance'!$B17,IF('Tuition and Payers'!$C$13:$SS$13='Enrollment and Attendance'!BY$14,'Tuition and Payers'!$C$21:$SS$21,"")))), "")</f>
        <v/>
      </c>
      <c r="BZ17" s="352" t="str">
        <f t="array" ref="BZ17">IF(BZ$4="Y", SUM(IF('Tuition and Payers'!$C$3:$SS$3='Enrollment and Attendance'!BZ$3,IF('Tuition and Payers'!$C$2:$SS$2='Enrollment and Attendance'!$B17,IF('Tuition and Payers'!$C$13:$SS$13='Enrollment and Attendance'!BZ$14,'Tuition and Payers'!$C$21:$SS$21,"")))), "")</f>
        <v/>
      </c>
      <c r="CA17" s="352" t="str">
        <f t="array" ref="CA17">IF(CA$4="Y", SUM(IF('Tuition and Payers'!$C$3:$SS$3='Enrollment and Attendance'!CA$3,IF('Tuition and Payers'!$C$2:$SS$2='Enrollment and Attendance'!$B17,IF('Tuition and Payers'!$C$13:$SS$13='Enrollment and Attendance'!CA$14,'Tuition and Payers'!$C$21:$SS$21,"")))), "")</f>
        <v/>
      </c>
      <c r="CB17" s="352" t="str">
        <f t="array" ref="CB17">IF(CB$4="Y", SUM(IF('Tuition and Payers'!$C$3:$SS$3='Enrollment and Attendance'!CB$3,IF('Tuition and Payers'!$C$2:$SS$2='Enrollment and Attendance'!$B17,IF('Tuition and Payers'!$C$13:$SS$13='Enrollment and Attendance'!CB$14,'Tuition and Payers'!$C$21:$SS$21,"")))), "")</f>
        <v/>
      </c>
      <c r="CC17" s="352" t="str">
        <f t="array" ref="CC17">IF(CC$4="Y", SUM(IF('Tuition and Payers'!$C$3:$SS$3='Enrollment and Attendance'!CC$3,IF('Tuition and Payers'!$C$2:$SS$2='Enrollment and Attendance'!$B17,IF('Tuition and Payers'!$C$13:$SS$13='Enrollment and Attendance'!CC$14,'Tuition and Payers'!$C$21:$SS$21,"")))), "")</f>
        <v/>
      </c>
      <c r="CD17" s="352" t="str">
        <f t="array" ref="CD17">IF(CD$4="Y", SUM(IF('Tuition and Payers'!$C$3:$SS$3='Enrollment and Attendance'!CD$3,IF('Tuition and Payers'!$C$2:$SS$2='Enrollment and Attendance'!$B17,IF('Tuition and Payers'!$C$13:$SS$13='Enrollment and Attendance'!CD$14,'Tuition and Payers'!$C$21:$SS$21,"")))), "")</f>
        <v/>
      </c>
      <c r="CE17" s="352" t="str">
        <f t="array" ref="CE17">IF(CE$4="Y", SUM(IF('Tuition and Payers'!$C$3:$SS$3='Enrollment and Attendance'!CE$3,IF('Tuition and Payers'!$C$2:$SS$2='Enrollment and Attendance'!$B17,IF('Tuition and Payers'!$C$13:$SS$13='Enrollment and Attendance'!CE$14,'Tuition and Payers'!$C$21:$SS$21,"")))), "")</f>
        <v/>
      </c>
      <c r="CF17" s="352" t="str">
        <f t="array" ref="CF17">IF(CF$4="Y", SUM(IF('Tuition and Payers'!$C$3:$SS$3='Enrollment and Attendance'!CF$3,IF('Tuition and Payers'!$C$2:$SS$2='Enrollment and Attendance'!$B17,IF('Tuition and Payers'!$C$13:$SS$13='Enrollment and Attendance'!CF$14,'Tuition and Payers'!$C$21:$SS$21,"")))), "")</f>
        <v/>
      </c>
      <c r="CG17" s="352" t="str">
        <f t="array" ref="CG17">IF(CG$4="Y", SUM(IF('Tuition and Payers'!$C$3:$SS$3='Enrollment and Attendance'!CG$3,IF('Tuition and Payers'!$C$2:$SS$2='Enrollment and Attendance'!$B17,IF('Tuition and Payers'!$C$13:$SS$13='Enrollment and Attendance'!CG$14,'Tuition and Payers'!$C$21:$SS$21,"")))), "")</f>
        <v/>
      </c>
      <c r="CH17" s="352" t="str">
        <f t="array" ref="CH17">IF(CH$4="Y", SUM(IF('Tuition and Payers'!$C$3:$SS$3='Enrollment and Attendance'!CH$3,IF('Tuition and Payers'!$C$2:$SS$2='Enrollment and Attendance'!$B17,IF('Tuition and Payers'!$C$13:$SS$13='Enrollment and Attendance'!CH$14,'Tuition and Payers'!$C$21:$SS$21,"")))), "")</f>
        <v/>
      </c>
      <c r="CI17" s="352" t="str">
        <f t="array" ref="CI17">IF(CI$4="Y", SUM(IF('Tuition and Payers'!$C$3:$SS$3='Enrollment and Attendance'!CI$3,IF('Tuition and Payers'!$C$2:$SS$2='Enrollment and Attendance'!$B17,IF('Tuition and Payers'!$C$13:$SS$13='Enrollment and Attendance'!CI$14,'Tuition and Payers'!$C$21:$SS$21,"")))), "")</f>
        <v/>
      </c>
      <c r="CJ17" s="352" t="str">
        <f t="array" ref="CJ17">IF(CJ$4="Y", SUM(IF('Tuition and Payers'!$C$3:$SS$3='Enrollment and Attendance'!CJ$3,IF('Tuition and Payers'!$C$2:$SS$2='Enrollment and Attendance'!$B17,IF('Tuition and Payers'!$C$13:$SS$13='Enrollment and Attendance'!CJ$14,'Tuition and Payers'!$C$21:$SS$21,"")))), "")</f>
        <v/>
      </c>
      <c r="CK17" s="352" t="str">
        <f t="array" ref="CK17">IF(CK$4="Y", SUM(IF('Tuition and Payers'!$C$3:$SS$3='Enrollment and Attendance'!CK$3,IF('Tuition and Payers'!$C$2:$SS$2='Enrollment and Attendance'!$B17,IF('Tuition and Payers'!$C$13:$SS$13='Enrollment and Attendance'!CK$14,'Tuition and Payers'!$C$21:$SS$21,"")))), "")</f>
        <v/>
      </c>
      <c r="CL17" s="352" t="str">
        <f t="array" ref="CL17">IF(CL$4="Y", SUM(IF('Tuition and Payers'!$C$3:$SS$3='Enrollment and Attendance'!CL$3,IF('Tuition and Payers'!$C$2:$SS$2='Enrollment and Attendance'!$B17,IF('Tuition and Payers'!$C$13:$SS$13='Enrollment and Attendance'!CL$14,'Tuition and Payers'!$C$21:$SS$21,"")))), "")</f>
        <v/>
      </c>
      <c r="CM17" s="352" t="str">
        <f t="array" ref="CM17">IF(CM$4="Y", SUM(IF('Tuition and Payers'!$C$3:$SS$3='Enrollment and Attendance'!CM$3,IF('Tuition and Payers'!$C$2:$SS$2='Enrollment and Attendance'!$B17,IF('Tuition and Payers'!$C$13:$SS$13='Enrollment and Attendance'!CM$14,'Tuition and Payers'!$C$21:$SS$21,"")))), "")</f>
        <v/>
      </c>
      <c r="CN17" s="352" t="str">
        <f t="array" ref="CN17">IF(CN$4="Y", SUM(IF('Tuition and Payers'!$C$3:$SS$3='Enrollment and Attendance'!CN$3,IF('Tuition and Payers'!$C$2:$SS$2='Enrollment and Attendance'!$B17,IF('Tuition and Payers'!$C$13:$SS$13='Enrollment and Attendance'!CN$14,'Tuition and Payers'!$C$21:$SS$21,"")))), "")</f>
        <v/>
      </c>
      <c r="CO17" s="352" t="str">
        <f t="array" ref="CO17">IF(CO$4="Y", SUM(IF('Tuition and Payers'!$C$3:$SS$3='Enrollment and Attendance'!CO$3,IF('Tuition and Payers'!$C$2:$SS$2='Enrollment and Attendance'!$B17,IF('Tuition and Payers'!$C$13:$SS$13='Enrollment and Attendance'!CO$14,'Tuition and Payers'!$C$21:$SS$21,"")))), "")</f>
        <v/>
      </c>
      <c r="CP17" s="352" t="str">
        <f t="array" ref="CP17">IF(CP$4="Y", SUM(IF('Tuition and Payers'!$C$3:$SS$3='Enrollment and Attendance'!CP$3,IF('Tuition and Payers'!$C$2:$SS$2='Enrollment and Attendance'!$B17,IF('Tuition and Payers'!$C$13:$SS$13='Enrollment and Attendance'!CP$14,'Tuition and Payers'!$C$21:$SS$21,"")))), "")</f>
        <v/>
      </c>
      <c r="CQ17" s="352" t="str">
        <f t="array" ref="CQ17">IF(CQ$4="Y", SUM(IF('Tuition and Payers'!$C$3:$SS$3='Enrollment and Attendance'!CQ$3,IF('Tuition and Payers'!$C$2:$SS$2='Enrollment and Attendance'!$B17,IF('Tuition and Payers'!$C$13:$SS$13='Enrollment and Attendance'!CQ$14,'Tuition and Payers'!$C$21:$SS$21,"")))), "")</f>
        <v/>
      </c>
      <c r="CR17" s="352" t="str">
        <f t="array" ref="CR17">IF(CR$4="Y", SUM(IF('Tuition and Payers'!$C$3:$SS$3='Enrollment and Attendance'!CR$3,IF('Tuition and Payers'!$C$2:$SS$2='Enrollment and Attendance'!$B17,IF('Tuition and Payers'!$C$13:$SS$13='Enrollment and Attendance'!CR$14,'Tuition and Payers'!$C$21:$SS$21,"")))), "")</f>
        <v/>
      </c>
      <c r="CS17" s="352" t="str">
        <f t="array" ref="CS17">IF(CS$4="Y", SUM(IF('Tuition and Payers'!$C$3:$SS$3='Enrollment and Attendance'!CS$3,IF('Tuition and Payers'!$C$2:$SS$2='Enrollment and Attendance'!$B17,IF('Tuition and Payers'!$C$13:$SS$13='Enrollment and Attendance'!CS$14,'Tuition and Payers'!$C$21:$SS$21,"")))), "")</f>
        <v/>
      </c>
      <c r="CT17" s="352" t="str">
        <f t="array" ref="CT17">IF(CT$4="Y", SUM(IF('Tuition and Payers'!$C$3:$SS$3='Enrollment and Attendance'!CT$3,IF('Tuition and Payers'!$C$2:$SS$2='Enrollment and Attendance'!$B17,IF('Tuition and Payers'!$C$13:$SS$13='Enrollment and Attendance'!CT$14,'Tuition and Payers'!$C$21:$SS$21,"")))), "")</f>
        <v/>
      </c>
      <c r="CU17" s="352" t="str">
        <f t="array" ref="CU17">IF(CU$4="Y", SUM(IF('Tuition and Payers'!$C$3:$SS$3='Enrollment and Attendance'!CU$3,IF('Tuition and Payers'!$C$2:$SS$2='Enrollment and Attendance'!$B17,IF('Tuition and Payers'!$C$13:$SS$13='Enrollment and Attendance'!CU$14,'Tuition and Payers'!$C$21:$SS$21,"")))), "")</f>
        <v/>
      </c>
      <c r="CV17" s="352" t="str">
        <f t="array" ref="CV17">IF(CV$4="Y", SUM(IF('Tuition and Payers'!$C$3:$SS$3='Enrollment and Attendance'!CV$3,IF('Tuition and Payers'!$C$2:$SS$2='Enrollment and Attendance'!$B17,IF('Tuition and Payers'!$C$13:$SS$13='Enrollment and Attendance'!CV$14,'Tuition and Payers'!$C$21:$SS$21,"")))), "")</f>
        <v/>
      </c>
      <c r="CW17" s="352" t="str">
        <f t="array" ref="CW17">IF(CW$4="Y", SUM(IF('Tuition and Payers'!$C$3:$SS$3='Enrollment and Attendance'!CW$3,IF('Tuition and Payers'!$C$2:$SS$2='Enrollment and Attendance'!$B17,IF('Tuition and Payers'!$C$13:$SS$13='Enrollment and Attendance'!CW$14,'Tuition and Payers'!$C$21:$SS$21,"")))), "")</f>
        <v/>
      </c>
      <c r="CX17" s="352" t="str">
        <f t="array" ref="CX17">IF(CX$4="Y", SUM(IF('Tuition and Payers'!$C$3:$SS$3='Enrollment and Attendance'!CX$3,IF('Tuition and Payers'!$C$2:$SS$2='Enrollment and Attendance'!$B17,IF('Tuition and Payers'!$C$13:$SS$13='Enrollment and Attendance'!CX$14,'Tuition and Payers'!$C$21:$SS$21,"")))), "")</f>
        <v/>
      </c>
      <c r="CY17" s="352" t="str">
        <f t="array" ref="CY17">IF(CY$4="Y", SUM(IF('Tuition and Payers'!$C$3:$SS$3='Enrollment and Attendance'!CY$3,IF('Tuition and Payers'!$C$2:$SS$2='Enrollment and Attendance'!$B17,IF('Tuition and Payers'!$C$13:$SS$13='Enrollment and Attendance'!CY$14,'Tuition and Payers'!$C$21:$SS$21,"")))), "")</f>
        <v/>
      </c>
      <c r="CZ17" s="352" t="str">
        <f t="array" ref="CZ17">IF(CZ$4="Y", SUM(IF('Tuition and Payers'!$C$3:$SS$3='Enrollment and Attendance'!CZ$3,IF('Tuition and Payers'!$C$2:$SS$2='Enrollment and Attendance'!$B17,IF('Tuition and Payers'!$C$13:$SS$13='Enrollment and Attendance'!CZ$14,'Tuition and Payers'!$C$21:$SS$21,"")))), "")</f>
        <v/>
      </c>
      <c r="DA17" s="352" t="str">
        <f t="array" ref="DA17">IF(DA$4="Y", SUM(IF('Tuition and Payers'!$C$3:$SS$3='Enrollment and Attendance'!DA$3,IF('Tuition and Payers'!$C$2:$SS$2='Enrollment and Attendance'!$B17,IF('Tuition and Payers'!$C$13:$SS$13='Enrollment and Attendance'!DA$14,'Tuition and Payers'!$C$21:$SS$21,"")))), "")</f>
        <v/>
      </c>
    </row>
    <row r="18" spans="1:133" x14ac:dyDescent="0.25">
      <c r="A18" s="140">
        <v>9</v>
      </c>
      <c r="B18" s="197" t="s">
        <v>285</v>
      </c>
      <c r="C18" s="324">
        <f t="array" ref="C18">SUM(IF('Tuition and Payers'!$C$3:$SS$3='Enrollment and Attendance'!C$3,IF('Tuition and Payers'!$C$2:$SS$2='Enrollment and Attendance'!$B18,IF('Tuition and Payers'!$C$13:$SS$13='Enrollment and Attendance'!C$14,'Tuition and Payers'!$C$21:$SS$21,""))))</f>
        <v>24</v>
      </c>
      <c r="D18" s="325">
        <f t="array" ref="D18">SUM(IF('Tuition and Payers'!$C$3:$SS$3='Enrollment and Attendance'!D$3,IF('Tuition and Payers'!$C$2:$SS$2='Enrollment and Attendance'!$B18,IF('Tuition and Payers'!$C$13:$SS$13='Enrollment and Attendance'!D$14,'Tuition and Payers'!$C$21:$SS$21,""))))</f>
        <v>0</v>
      </c>
      <c r="E18" s="406">
        <f t="array" ref="E18">SUM(IF('Tuition and Payers'!$C$3:$SS$3='Enrollment and Attendance'!E$3,IF('Tuition and Payers'!$C$2:$SS$2='Enrollment and Attendance'!$B18,IF('Tuition and Payers'!$C$13:$SS$13='Enrollment and Attendance'!E$14,'Tuition and Payers'!$C$21:$SS$21,""))))</f>
        <v>0</v>
      </c>
      <c r="F18" s="407">
        <f t="array" ref="F18">SUM(IF('Tuition and Payers'!$C$3:$SS$3='Enrollment and Attendance'!F$3,IF('Tuition and Payers'!$C$2:$SS$2='Enrollment and Attendance'!$B18,IF('Tuition and Payers'!$C$13:$SS$13='Enrollment and Attendance'!F$14,'Tuition and Payers'!$C$21:$SS$21,""))))</f>
        <v>0</v>
      </c>
      <c r="G18" s="403"/>
      <c r="H18" s="352" t="str">
        <f t="array" ref="H18">IF(H$4="Y", SUM(IF('Tuition and Payers'!$C$3:$SS$3='Enrollment and Attendance'!H$3,IF('Tuition and Payers'!$C$2:$SS$2='Enrollment and Attendance'!$B18,IF('Tuition and Payers'!$C$13:$SS$13='Enrollment and Attendance'!H$14,'Tuition and Payers'!$C$21:$SS$21,"")))), "")</f>
        <v/>
      </c>
      <c r="I18" s="352" t="str">
        <f t="array" ref="I18">IF(I$4="Y", SUM(IF('Tuition and Payers'!$C$3:$SS$3='Enrollment and Attendance'!I$3,IF('Tuition and Payers'!$C$2:$SS$2='Enrollment and Attendance'!$B18,IF('Tuition and Payers'!$C$13:$SS$13='Enrollment and Attendance'!I$14,'Tuition and Payers'!$C$21:$SS$21,"")))), "")</f>
        <v/>
      </c>
      <c r="J18" s="352" t="str">
        <f t="array" ref="J18">IF(J$4="Y", SUM(IF('Tuition and Payers'!$C$3:$SS$3='Enrollment and Attendance'!J$3,IF('Tuition and Payers'!$C$2:$SS$2='Enrollment and Attendance'!$B18,IF('Tuition and Payers'!$C$13:$SS$13='Enrollment and Attendance'!J$14,'Tuition and Payers'!$C$21:$SS$21,"")))), "")</f>
        <v/>
      </c>
      <c r="K18" s="352" t="str">
        <f t="array" ref="K18">IF(K$4="Y", SUM(IF('Tuition and Payers'!$C$3:$SS$3='Enrollment and Attendance'!K$3,IF('Tuition and Payers'!$C$2:$SS$2='Enrollment and Attendance'!$B18,IF('Tuition and Payers'!$C$13:$SS$13='Enrollment and Attendance'!K$14,'Tuition and Payers'!$C$21:$SS$21,"")))), "")</f>
        <v/>
      </c>
      <c r="L18" s="352" t="str">
        <f t="array" ref="L18">IF(L$4="Y", SUM(IF('Tuition and Payers'!$C$3:$SS$3='Enrollment and Attendance'!L$3,IF('Tuition and Payers'!$C$2:$SS$2='Enrollment and Attendance'!$B18,IF('Tuition and Payers'!$C$13:$SS$13='Enrollment and Attendance'!L$14,'Tuition and Payers'!$C$21:$SS$21,"")))), "")</f>
        <v/>
      </c>
      <c r="M18" s="352" t="str">
        <f t="array" ref="M18">IF(M$4="Y", SUM(IF('Tuition and Payers'!$C$3:$SS$3='Enrollment and Attendance'!M$3,IF('Tuition and Payers'!$C$2:$SS$2='Enrollment and Attendance'!$B18,IF('Tuition and Payers'!$C$13:$SS$13='Enrollment and Attendance'!M$14,'Tuition and Payers'!$C$21:$SS$21,"")))), "")</f>
        <v/>
      </c>
      <c r="N18" s="352" t="str">
        <f t="array" ref="N18">IF(N$4="Y", SUM(IF('Tuition and Payers'!$C$3:$SS$3='Enrollment and Attendance'!N$3,IF('Tuition and Payers'!$C$2:$SS$2='Enrollment and Attendance'!$B18,IF('Tuition and Payers'!$C$13:$SS$13='Enrollment and Attendance'!N$14,'Tuition and Payers'!$C$21:$SS$21,"")))), "")</f>
        <v/>
      </c>
      <c r="O18" s="352" t="str">
        <f t="array" ref="O18">IF(O$4="Y", SUM(IF('Tuition and Payers'!$C$3:$SS$3='Enrollment and Attendance'!O$3,IF('Tuition and Payers'!$C$2:$SS$2='Enrollment and Attendance'!$B18,IF('Tuition and Payers'!$C$13:$SS$13='Enrollment and Attendance'!O$14,'Tuition and Payers'!$C$21:$SS$21,"")))), "")</f>
        <v/>
      </c>
      <c r="P18" s="352" t="str">
        <f t="array" ref="P18">IF(P$4="Y", SUM(IF('Tuition and Payers'!$C$3:$SS$3='Enrollment and Attendance'!P$3,IF('Tuition and Payers'!$C$2:$SS$2='Enrollment and Attendance'!$B18,IF('Tuition and Payers'!$C$13:$SS$13='Enrollment and Attendance'!P$14,'Tuition and Payers'!$C$21:$SS$21,"")))), "")</f>
        <v/>
      </c>
      <c r="Q18" s="352" t="str">
        <f t="array" ref="Q18">IF(Q$4="Y", SUM(IF('Tuition and Payers'!$C$3:$SS$3='Enrollment and Attendance'!Q$3,IF('Tuition and Payers'!$C$2:$SS$2='Enrollment and Attendance'!$B18,IF('Tuition and Payers'!$C$13:$SS$13='Enrollment and Attendance'!Q$14,'Tuition and Payers'!$C$21:$SS$21,"")))), "")</f>
        <v/>
      </c>
      <c r="R18" s="352" t="str">
        <f t="array" ref="R18">IF(R$4="Y", SUM(IF('Tuition and Payers'!$C$3:$SS$3='Enrollment and Attendance'!R$3,IF('Tuition and Payers'!$C$2:$SS$2='Enrollment and Attendance'!$B18,IF('Tuition and Payers'!$C$13:$SS$13='Enrollment and Attendance'!R$14,'Tuition and Payers'!$C$21:$SS$21,"")))), "")</f>
        <v/>
      </c>
      <c r="S18" s="352" t="str">
        <f t="array" ref="S18">IF(S$4="Y", SUM(IF('Tuition and Payers'!$C$3:$SS$3='Enrollment and Attendance'!S$3,IF('Tuition and Payers'!$C$2:$SS$2='Enrollment and Attendance'!$B18,IF('Tuition and Payers'!$C$13:$SS$13='Enrollment and Attendance'!S$14,'Tuition and Payers'!$C$21:$SS$21,"")))), "")</f>
        <v/>
      </c>
      <c r="T18" s="352" t="str">
        <f t="array" ref="T18">IF(T$4="Y", SUM(IF('Tuition and Payers'!$C$3:$SS$3='Enrollment and Attendance'!T$3,IF('Tuition and Payers'!$C$2:$SS$2='Enrollment and Attendance'!$B18,IF('Tuition and Payers'!$C$13:$SS$13='Enrollment and Attendance'!T$14,'Tuition and Payers'!$C$21:$SS$21,"")))), "")</f>
        <v/>
      </c>
      <c r="U18" s="352" t="str">
        <f t="array" ref="U18">IF(U$4="Y", SUM(IF('Tuition and Payers'!$C$3:$SS$3='Enrollment and Attendance'!U$3,IF('Tuition and Payers'!$C$2:$SS$2='Enrollment and Attendance'!$B18,IF('Tuition and Payers'!$C$13:$SS$13='Enrollment and Attendance'!U$14,'Tuition and Payers'!$C$21:$SS$21,"")))), "")</f>
        <v/>
      </c>
      <c r="V18" s="352" t="str">
        <f t="array" ref="V18">IF(V$4="Y", SUM(IF('Tuition and Payers'!$C$3:$SS$3='Enrollment and Attendance'!V$3,IF('Tuition and Payers'!$C$2:$SS$2='Enrollment and Attendance'!$B18,IF('Tuition and Payers'!$C$13:$SS$13='Enrollment and Attendance'!V$14,'Tuition and Payers'!$C$21:$SS$21,"")))), "")</f>
        <v/>
      </c>
      <c r="W18" s="352" t="str">
        <f t="array" ref="W18">IF(W$4="Y", SUM(IF('Tuition and Payers'!$C$3:$SS$3='Enrollment and Attendance'!W$3,IF('Tuition and Payers'!$C$2:$SS$2='Enrollment and Attendance'!$B18,IF('Tuition and Payers'!$C$13:$SS$13='Enrollment and Attendance'!W$14,'Tuition and Payers'!$C$21:$SS$21,"")))), "")</f>
        <v/>
      </c>
      <c r="X18" s="352" t="str">
        <f t="array" ref="X18">IF(X$4="Y", SUM(IF('Tuition and Payers'!$C$3:$SS$3='Enrollment and Attendance'!X$3,IF('Tuition and Payers'!$C$2:$SS$2='Enrollment and Attendance'!$B18,IF('Tuition and Payers'!$C$13:$SS$13='Enrollment and Attendance'!X$14,'Tuition and Payers'!$C$21:$SS$21,"")))), "")</f>
        <v/>
      </c>
      <c r="Y18" s="352" t="str">
        <f t="array" ref="Y18">IF(Y$4="Y", SUM(IF('Tuition and Payers'!$C$3:$SS$3='Enrollment and Attendance'!Y$3,IF('Tuition and Payers'!$C$2:$SS$2='Enrollment and Attendance'!$B18,IF('Tuition and Payers'!$C$13:$SS$13='Enrollment and Attendance'!Y$14,'Tuition and Payers'!$C$21:$SS$21,"")))), "")</f>
        <v/>
      </c>
      <c r="Z18" s="352" t="str">
        <f t="array" ref="Z18">IF(Z$4="Y", SUM(IF('Tuition and Payers'!$C$3:$SS$3='Enrollment and Attendance'!Z$3,IF('Tuition and Payers'!$C$2:$SS$2='Enrollment and Attendance'!$B18,IF('Tuition and Payers'!$C$13:$SS$13='Enrollment and Attendance'!Z$14,'Tuition and Payers'!$C$21:$SS$21,"")))), "")</f>
        <v/>
      </c>
      <c r="AA18" s="352" t="str">
        <f t="array" ref="AA18">IF(AA$4="Y", SUM(IF('Tuition and Payers'!$C$3:$SS$3='Enrollment and Attendance'!AA$3,IF('Tuition and Payers'!$C$2:$SS$2='Enrollment and Attendance'!$B18,IF('Tuition and Payers'!$C$13:$SS$13='Enrollment and Attendance'!AA$14,'Tuition and Payers'!$C$21:$SS$21,"")))), "")</f>
        <v/>
      </c>
      <c r="AB18" s="352" t="str">
        <f t="array" ref="AB18">IF(AB$4="Y", SUM(IF('Tuition and Payers'!$C$3:$SS$3='Enrollment and Attendance'!AB$3,IF('Tuition and Payers'!$C$2:$SS$2='Enrollment and Attendance'!$B18,IF('Tuition and Payers'!$C$13:$SS$13='Enrollment and Attendance'!AB$14,'Tuition and Payers'!$C$21:$SS$21,"")))), "")</f>
        <v/>
      </c>
      <c r="AC18" s="352" t="str">
        <f t="array" ref="AC18">IF(AC$4="Y", SUM(IF('Tuition and Payers'!$C$3:$SS$3='Enrollment and Attendance'!AC$3,IF('Tuition and Payers'!$C$2:$SS$2='Enrollment and Attendance'!$B18,IF('Tuition and Payers'!$C$13:$SS$13='Enrollment and Attendance'!AC$14,'Tuition and Payers'!$C$21:$SS$21,"")))), "")</f>
        <v/>
      </c>
      <c r="AD18" s="352" t="str">
        <f t="array" ref="AD18">IF(AD$4="Y", SUM(IF('Tuition and Payers'!$C$3:$SS$3='Enrollment and Attendance'!AD$3,IF('Tuition and Payers'!$C$2:$SS$2='Enrollment and Attendance'!$B18,IF('Tuition and Payers'!$C$13:$SS$13='Enrollment and Attendance'!AD$14,'Tuition and Payers'!$C$21:$SS$21,"")))), "")</f>
        <v/>
      </c>
      <c r="AE18" s="352" t="str">
        <f t="array" ref="AE18">IF(AE$4="Y", SUM(IF('Tuition and Payers'!$C$3:$SS$3='Enrollment and Attendance'!AE$3,IF('Tuition and Payers'!$C$2:$SS$2='Enrollment and Attendance'!$B18,IF('Tuition and Payers'!$C$13:$SS$13='Enrollment and Attendance'!AE$14,'Tuition and Payers'!$C$21:$SS$21,"")))), "")</f>
        <v/>
      </c>
      <c r="AF18" s="352" t="str">
        <f t="array" ref="AF18">IF(AF$4="Y", SUM(IF('Tuition and Payers'!$C$3:$SS$3='Enrollment and Attendance'!AF$3,IF('Tuition and Payers'!$C$2:$SS$2='Enrollment and Attendance'!$B18,IF('Tuition and Payers'!$C$13:$SS$13='Enrollment and Attendance'!AF$14,'Tuition and Payers'!$C$21:$SS$21,"")))), "")</f>
        <v/>
      </c>
      <c r="AG18" s="352" t="str">
        <f t="array" ref="AG18">IF(AG$4="Y", SUM(IF('Tuition and Payers'!$C$3:$SS$3='Enrollment and Attendance'!AG$3,IF('Tuition and Payers'!$C$2:$SS$2='Enrollment and Attendance'!$B18,IF('Tuition and Payers'!$C$13:$SS$13='Enrollment and Attendance'!AG$14,'Tuition and Payers'!$C$21:$SS$21,"")))), "")</f>
        <v/>
      </c>
      <c r="AH18" s="352" t="str">
        <f t="array" ref="AH18">IF(AH$4="Y", SUM(IF('Tuition and Payers'!$C$3:$SS$3='Enrollment and Attendance'!AH$3,IF('Tuition and Payers'!$C$2:$SS$2='Enrollment and Attendance'!$B18,IF('Tuition and Payers'!$C$13:$SS$13='Enrollment and Attendance'!AH$14,'Tuition and Payers'!$C$21:$SS$21,"")))), "")</f>
        <v/>
      </c>
      <c r="AI18" s="352" t="str">
        <f t="array" ref="AI18">IF(AI$4="Y", SUM(IF('Tuition and Payers'!$C$3:$SS$3='Enrollment and Attendance'!AI$3,IF('Tuition and Payers'!$C$2:$SS$2='Enrollment and Attendance'!$B18,IF('Tuition and Payers'!$C$13:$SS$13='Enrollment and Attendance'!AI$14,'Tuition and Payers'!$C$21:$SS$21,"")))), "")</f>
        <v/>
      </c>
      <c r="AJ18" s="352" t="str">
        <f t="array" ref="AJ18">IF(AJ$4="Y", SUM(IF('Tuition and Payers'!$C$3:$SS$3='Enrollment and Attendance'!AJ$3,IF('Tuition and Payers'!$C$2:$SS$2='Enrollment and Attendance'!$B18,IF('Tuition and Payers'!$C$13:$SS$13='Enrollment and Attendance'!AJ$14,'Tuition and Payers'!$C$21:$SS$21,"")))), "")</f>
        <v/>
      </c>
      <c r="AK18" s="352" t="str">
        <f t="array" ref="AK18">IF(AK$4="Y", SUM(IF('Tuition and Payers'!$C$3:$SS$3='Enrollment and Attendance'!AK$3,IF('Tuition and Payers'!$C$2:$SS$2='Enrollment and Attendance'!$B18,IF('Tuition and Payers'!$C$13:$SS$13='Enrollment and Attendance'!AK$14,'Tuition and Payers'!$C$21:$SS$21,"")))), "")</f>
        <v/>
      </c>
      <c r="AL18" s="352" t="str">
        <f t="array" ref="AL18">IF(AL$4="Y", SUM(IF('Tuition and Payers'!$C$3:$SS$3='Enrollment and Attendance'!AL$3,IF('Tuition and Payers'!$C$2:$SS$2='Enrollment and Attendance'!$B18,IF('Tuition and Payers'!$C$13:$SS$13='Enrollment and Attendance'!AL$14,'Tuition and Payers'!$C$21:$SS$21,"")))), "")</f>
        <v/>
      </c>
      <c r="AM18" s="352" t="str">
        <f t="array" ref="AM18">IF(AM$4="Y", SUM(IF('Tuition and Payers'!$C$3:$SS$3='Enrollment and Attendance'!AM$3,IF('Tuition and Payers'!$C$2:$SS$2='Enrollment and Attendance'!$B18,IF('Tuition and Payers'!$C$13:$SS$13='Enrollment and Attendance'!AM$14,'Tuition and Payers'!$C$21:$SS$21,"")))), "")</f>
        <v/>
      </c>
      <c r="AN18" s="352" t="str">
        <f t="array" ref="AN18">IF(AN$4="Y", SUM(IF('Tuition and Payers'!$C$3:$SS$3='Enrollment and Attendance'!AN$3,IF('Tuition and Payers'!$C$2:$SS$2='Enrollment and Attendance'!$B18,IF('Tuition and Payers'!$C$13:$SS$13='Enrollment and Attendance'!AN$14,'Tuition and Payers'!$C$21:$SS$21,"")))), "")</f>
        <v/>
      </c>
      <c r="AO18" s="352" t="str">
        <f t="array" ref="AO18">IF(AO$4="Y", SUM(IF('Tuition and Payers'!$C$3:$SS$3='Enrollment and Attendance'!AO$3,IF('Tuition and Payers'!$C$2:$SS$2='Enrollment and Attendance'!$B18,IF('Tuition and Payers'!$C$13:$SS$13='Enrollment and Attendance'!AO$14,'Tuition and Payers'!$C$21:$SS$21,"")))), "")</f>
        <v/>
      </c>
      <c r="AP18" s="352" t="str">
        <f t="array" ref="AP18">IF(AP$4="Y", SUM(IF('Tuition and Payers'!$C$3:$SS$3='Enrollment and Attendance'!AP$3,IF('Tuition and Payers'!$C$2:$SS$2='Enrollment and Attendance'!$B18,IF('Tuition and Payers'!$C$13:$SS$13='Enrollment and Attendance'!AP$14,'Tuition and Payers'!$C$21:$SS$21,"")))), "")</f>
        <v/>
      </c>
      <c r="AQ18" s="352" t="str">
        <f t="array" ref="AQ18">IF(AQ$4="Y", SUM(IF('Tuition and Payers'!$C$3:$SS$3='Enrollment and Attendance'!AQ$3,IF('Tuition and Payers'!$C$2:$SS$2='Enrollment and Attendance'!$B18,IF('Tuition and Payers'!$C$13:$SS$13='Enrollment and Attendance'!AQ$14,'Tuition and Payers'!$C$21:$SS$21,"")))), "")</f>
        <v/>
      </c>
      <c r="AR18" s="352" t="str">
        <f t="array" ref="AR18">IF(AR$4="Y", SUM(IF('Tuition and Payers'!$C$3:$SS$3='Enrollment and Attendance'!AR$3,IF('Tuition and Payers'!$C$2:$SS$2='Enrollment and Attendance'!$B18,IF('Tuition and Payers'!$C$13:$SS$13='Enrollment and Attendance'!AR$14,'Tuition and Payers'!$C$21:$SS$21,"")))), "")</f>
        <v/>
      </c>
      <c r="AS18" s="352" t="str">
        <f t="array" ref="AS18">IF(AS$4="Y", SUM(IF('Tuition and Payers'!$C$3:$SS$3='Enrollment and Attendance'!AS$3,IF('Tuition and Payers'!$C$2:$SS$2='Enrollment and Attendance'!$B18,IF('Tuition and Payers'!$C$13:$SS$13='Enrollment and Attendance'!AS$14,'Tuition and Payers'!$C$21:$SS$21,"")))), "")</f>
        <v/>
      </c>
      <c r="AT18" s="352" t="str">
        <f t="array" ref="AT18">IF(AT$4="Y", SUM(IF('Tuition and Payers'!$C$3:$SS$3='Enrollment and Attendance'!AT$3,IF('Tuition and Payers'!$C$2:$SS$2='Enrollment and Attendance'!$B18,IF('Tuition and Payers'!$C$13:$SS$13='Enrollment and Attendance'!AT$14,'Tuition and Payers'!$C$21:$SS$21,"")))), "")</f>
        <v/>
      </c>
      <c r="AU18" s="352" t="str">
        <f t="array" ref="AU18">IF(AU$4="Y", SUM(IF('Tuition and Payers'!$C$3:$SS$3='Enrollment and Attendance'!AU$3,IF('Tuition and Payers'!$C$2:$SS$2='Enrollment and Attendance'!$B18,IF('Tuition and Payers'!$C$13:$SS$13='Enrollment and Attendance'!AU$14,'Tuition and Payers'!$C$21:$SS$21,"")))), "")</f>
        <v/>
      </c>
      <c r="AV18" s="352" t="str">
        <f t="array" ref="AV18">IF(AV$4="Y", SUM(IF('Tuition and Payers'!$C$3:$SS$3='Enrollment and Attendance'!AV$3,IF('Tuition and Payers'!$C$2:$SS$2='Enrollment and Attendance'!$B18,IF('Tuition and Payers'!$C$13:$SS$13='Enrollment and Attendance'!AV$14,'Tuition and Payers'!$C$21:$SS$21,"")))), "")</f>
        <v/>
      </c>
      <c r="AW18" s="352" t="str">
        <f t="array" ref="AW18">IF(AW$4="Y", SUM(IF('Tuition and Payers'!$C$3:$SS$3='Enrollment and Attendance'!AW$3,IF('Tuition and Payers'!$C$2:$SS$2='Enrollment and Attendance'!$B18,IF('Tuition and Payers'!$C$13:$SS$13='Enrollment and Attendance'!AW$14,'Tuition and Payers'!$C$21:$SS$21,"")))), "")</f>
        <v/>
      </c>
      <c r="AX18" s="352" t="str">
        <f t="array" ref="AX18">IF(AX$4="Y", SUM(IF('Tuition and Payers'!$C$3:$SS$3='Enrollment and Attendance'!AX$3,IF('Tuition and Payers'!$C$2:$SS$2='Enrollment and Attendance'!$B18,IF('Tuition and Payers'!$C$13:$SS$13='Enrollment and Attendance'!AX$14,'Tuition and Payers'!$C$21:$SS$21,"")))), "")</f>
        <v/>
      </c>
      <c r="AY18" s="352" t="str">
        <f t="array" ref="AY18">IF(AY$4="Y", SUM(IF('Tuition and Payers'!$C$3:$SS$3='Enrollment and Attendance'!AY$3,IF('Tuition and Payers'!$C$2:$SS$2='Enrollment and Attendance'!$B18,IF('Tuition and Payers'!$C$13:$SS$13='Enrollment and Attendance'!AY$14,'Tuition and Payers'!$C$21:$SS$21,"")))), "")</f>
        <v/>
      </c>
      <c r="AZ18" s="352" t="str">
        <f t="array" ref="AZ18">IF(AZ$4="Y", SUM(IF('Tuition and Payers'!$C$3:$SS$3='Enrollment and Attendance'!AZ$3,IF('Tuition and Payers'!$C$2:$SS$2='Enrollment and Attendance'!$B18,IF('Tuition and Payers'!$C$13:$SS$13='Enrollment and Attendance'!AZ$14,'Tuition and Payers'!$C$21:$SS$21,"")))), "")</f>
        <v/>
      </c>
      <c r="BA18" s="352" t="str">
        <f t="array" ref="BA18">IF(BA$4="Y", SUM(IF('Tuition and Payers'!$C$3:$SS$3='Enrollment and Attendance'!BA$3,IF('Tuition and Payers'!$C$2:$SS$2='Enrollment and Attendance'!$B18,IF('Tuition and Payers'!$C$13:$SS$13='Enrollment and Attendance'!BA$14,'Tuition and Payers'!$C$21:$SS$21,"")))), "")</f>
        <v/>
      </c>
      <c r="BB18" s="352" t="str">
        <f t="array" ref="BB18">IF(BB$4="Y", SUM(IF('Tuition and Payers'!$C$3:$SS$3='Enrollment and Attendance'!BB$3,IF('Tuition and Payers'!$C$2:$SS$2='Enrollment and Attendance'!$B18,IF('Tuition and Payers'!$C$13:$SS$13='Enrollment and Attendance'!BB$14,'Tuition and Payers'!$C$21:$SS$21,"")))), "")</f>
        <v/>
      </c>
      <c r="BC18" s="352" t="str">
        <f t="array" ref="BC18">IF(BC$4="Y", SUM(IF('Tuition and Payers'!$C$3:$SS$3='Enrollment and Attendance'!BC$3,IF('Tuition and Payers'!$C$2:$SS$2='Enrollment and Attendance'!$B18,IF('Tuition and Payers'!$C$13:$SS$13='Enrollment and Attendance'!BC$14,'Tuition and Payers'!$C$21:$SS$21,"")))), "")</f>
        <v/>
      </c>
      <c r="BD18" s="352" t="str">
        <f t="array" ref="BD18">IF(BD$4="Y", SUM(IF('Tuition and Payers'!$C$3:$SS$3='Enrollment and Attendance'!BD$3,IF('Tuition and Payers'!$C$2:$SS$2='Enrollment and Attendance'!$B18,IF('Tuition and Payers'!$C$13:$SS$13='Enrollment and Attendance'!BD$14,'Tuition and Payers'!$C$21:$SS$21,"")))), "")</f>
        <v/>
      </c>
      <c r="BE18" s="352" t="str">
        <f t="array" ref="BE18">IF(BE$4="Y", SUM(IF('Tuition and Payers'!$C$3:$SS$3='Enrollment and Attendance'!BE$3,IF('Tuition and Payers'!$C$2:$SS$2='Enrollment and Attendance'!$B18,IF('Tuition and Payers'!$C$13:$SS$13='Enrollment and Attendance'!BE$14,'Tuition and Payers'!$C$21:$SS$21,"")))), "")</f>
        <v/>
      </c>
      <c r="BF18" s="352" t="str">
        <f t="array" ref="BF18">IF(BF$4="Y", SUM(IF('Tuition and Payers'!$C$3:$SS$3='Enrollment and Attendance'!BF$3,IF('Tuition and Payers'!$C$2:$SS$2='Enrollment and Attendance'!$B18,IF('Tuition and Payers'!$C$13:$SS$13='Enrollment and Attendance'!BF$14,'Tuition and Payers'!$C$21:$SS$21,"")))), "")</f>
        <v/>
      </c>
      <c r="BG18" s="352" t="str">
        <f t="array" ref="BG18">IF(BG$4="Y", SUM(IF('Tuition and Payers'!$C$3:$SS$3='Enrollment and Attendance'!BG$3,IF('Tuition and Payers'!$C$2:$SS$2='Enrollment and Attendance'!$B18,IF('Tuition and Payers'!$C$13:$SS$13='Enrollment and Attendance'!BG$14,'Tuition and Payers'!$C$21:$SS$21,"")))), "")</f>
        <v/>
      </c>
      <c r="BH18" s="352" t="str">
        <f t="array" ref="BH18">IF(BH$4="Y", SUM(IF('Tuition and Payers'!$C$3:$SS$3='Enrollment and Attendance'!BH$3,IF('Tuition and Payers'!$C$2:$SS$2='Enrollment and Attendance'!$B18,IF('Tuition and Payers'!$C$13:$SS$13='Enrollment and Attendance'!BH$14,'Tuition and Payers'!$C$21:$SS$21,"")))), "")</f>
        <v/>
      </c>
      <c r="BI18" s="352" t="str">
        <f t="array" ref="BI18">IF(BI$4="Y", SUM(IF('Tuition and Payers'!$C$3:$SS$3='Enrollment and Attendance'!BI$3,IF('Tuition and Payers'!$C$2:$SS$2='Enrollment and Attendance'!$B18,IF('Tuition and Payers'!$C$13:$SS$13='Enrollment and Attendance'!BI$14,'Tuition and Payers'!$C$21:$SS$21,"")))), "")</f>
        <v/>
      </c>
      <c r="BJ18" s="352" t="str">
        <f t="array" ref="BJ18">IF(BJ$4="Y", SUM(IF('Tuition and Payers'!$C$3:$SS$3='Enrollment and Attendance'!BJ$3,IF('Tuition and Payers'!$C$2:$SS$2='Enrollment and Attendance'!$B18,IF('Tuition and Payers'!$C$13:$SS$13='Enrollment and Attendance'!BJ$14,'Tuition and Payers'!$C$21:$SS$21,"")))), "")</f>
        <v/>
      </c>
      <c r="BK18" s="352" t="str">
        <f t="array" ref="BK18">IF(BK$4="Y", SUM(IF('Tuition and Payers'!$C$3:$SS$3='Enrollment and Attendance'!BK$3,IF('Tuition and Payers'!$C$2:$SS$2='Enrollment and Attendance'!$B18,IF('Tuition and Payers'!$C$13:$SS$13='Enrollment and Attendance'!BK$14,'Tuition and Payers'!$C$21:$SS$21,"")))), "")</f>
        <v/>
      </c>
      <c r="BL18" s="352" t="str">
        <f t="array" ref="BL18">IF(BL$4="Y", SUM(IF('Tuition and Payers'!$C$3:$SS$3='Enrollment and Attendance'!BL$3,IF('Tuition and Payers'!$C$2:$SS$2='Enrollment and Attendance'!$B18,IF('Tuition and Payers'!$C$13:$SS$13='Enrollment and Attendance'!BL$14,'Tuition and Payers'!$C$21:$SS$21,"")))), "")</f>
        <v/>
      </c>
      <c r="BM18" s="352" t="str">
        <f t="array" ref="BM18">IF(BM$4="Y", SUM(IF('Tuition and Payers'!$C$3:$SS$3='Enrollment and Attendance'!BM$3,IF('Tuition and Payers'!$C$2:$SS$2='Enrollment and Attendance'!$B18,IF('Tuition and Payers'!$C$13:$SS$13='Enrollment and Attendance'!BM$14,'Tuition and Payers'!$C$21:$SS$21,"")))), "")</f>
        <v/>
      </c>
      <c r="BN18" s="352" t="str">
        <f t="array" ref="BN18">IF(BN$4="Y", SUM(IF('Tuition and Payers'!$C$3:$SS$3='Enrollment and Attendance'!BN$3,IF('Tuition and Payers'!$C$2:$SS$2='Enrollment and Attendance'!$B18,IF('Tuition and Payers'!$C$13:$SS$13='Enrollment and Attendance'!BN$14,'Tuition and Payers'!$C$21:$SS$21,"")))), "")</f>
        <v/>
      </c>
      <c r="BO18" s="352" t="str">
        <f t="array" ref="BO18">IF(BO$4="Y", SUM(IF('Tuition and Payers'!$C$3:$SS$3='Enrollment and Attendance'!BO$3,IF('Tuition and Payers'!$C$2:$SS$2='Enrollment and Attendance'!$B18,IF('Tuition and Payers'!$C$13:$SS$13='Enrollment and Attendance'!BO$14,'Tuition and Payers'!$C$21:$SS$21,"")))), "")</f>
        <v/>
      </c>
      <c r="BP18" s="352" t="str">
        <f t="array" ref="BP18">IF(BP$4="Y", SUM(IF('Tuition and Payers'!$C$3:$SS$3='Enrollment and Attendance'!BP$3,IF('Tuition and Payers'!$C$2:$SS$2='Enrollment and Attendance'!$B18,IF('Tuition and Payers'!$C$13:$SS$13='Enrollment and Attendance'!BP$14,'Tuition and Payers'!$C$21:$SS$21,"")))), "")</f>
        <v/>
      </c>
      <c r="BQ18" s="352" t="str">
        <f t="array" ref="BQ18">IF(BQ$4="Y", SUM(IF('Tuition and Payers'!$C$3:$SS$3='Enrollment and Attendance'!BQ$3,IF('Tuition and Payers'!$C$2:$SS$2='Enrollment and Attendance'!$B18,IF('Tuition and Payers'!$C$13:$SS$13='Enrollment and Attendance'!BQ$14,'Tuition and Payers'!$C$21:$SS$21,"")))), "")</f>
        <v/>
      </c>
      <c r="BR18" s="352" t="str">
        <f t="array" ref="BR18">IF(BR$4="Y", SUM(IF('Tuition and Payers'!$C$3:$SS$3='Enrollment and Attendance'!BR$3,IF('Tuition and Payers'!$C$2:$SS$2='Enrollment and Attendance'!$B18,IF('Tuition and Payers'!$C$13:$SS$13='Enrollment and Attendance'!BR$14,'Tuition and Payers'!$C$21:$SS$21,"")))), "")</f>
        <v/>
      </c>
      <c r="BS18" s="352" t="str">
        <f t="array" ref="BS18">IF(BS$4="Y", SUM(IF('Tuition and Payers'!$C$3:$SS$3='Enrollment and Attendance'!BS$3,IF('Tuition and Payers'!$C$2:$SS$2='Enrollment and Attendance'!$B18,IF('Tuition and Payers'!$C$13:$SS$13='Enrollment and Attendance'!BS$14,'Tuition and Payers'!$C$21:$SS$21,"")))), "")</f>
        <v/>
      </c>
      <c r="BT18" s="352" t="str">
        <f t="array" ref="BT18">IF(BT$4="Y", SUM(IF('Tuition and Payers'!$C$3:$SS$3='Enrollment and Attendance'!BT$3,IF('Tuition and Payers'!$C$2:$SS$2='Enrollment and Attendance'!$B18,IF('Tuition and Payers'!$C$13:$SS$13='Enrollment and Attendance'!BT$14,'Tuition and Payers'!$C$21:$SS$21,"")))), "")</f>
        <v/>
      </c>
      <c r="BU18" s="352" t="str">
        <f t="array" ref="BU18">IF(BU$4="Y", SUM(IF('Tuition and Payers'!$C$3:$SS$3='Enrollment and Attendance'!BU$3,IF('Tuition and Payers'!$C$2:$SS$2='Enrollment and Attendance'!$B18,IF('Tuition and Payers'!$C$13:$SS$13='Enrollment and Attendance'!BU$14,'Tuition and Payers'!$C$21:$SS$21,"")))), "")</f>
        <v/>
      </c>
      <c r="BV18" s="352" t="str">
        <f t="array" ref="BV18">IF(BV$4="Y", SUM(IF('Tuition and Payers'!$C$3:$SS$3='Enrollment and Attendance'!BV$3,IF('Tuition and Payers'!$C$2:$SS$2='Enrollment and Attendance'!$B18,IF('Tuition and Payers'!$C$13:$SS$13='Enrollment and Attendance'!BV$14,'Tuition and Payers'!$C$21:$SS$21,"")))), "")</f>
        <v/>
      </c>
      <c r="BW18" s="352" t="str">
        <f t="array" ref="BW18">IF(BW$4="Y", SUM(IF('Tuition and Payers'!$C$3:$SS$3='Enrollment and Attendance'!BW$3,IF('Tuition and Payers'!$C$2:$SS$2='Enrollment and Attendance'!$B18,IF('Tuition and Payers'!$C$13:$SS$13='Enrollment and Attendance'!BW$14,'Tuition and Payers'!$C$21:$SS$21,"")))), "")</f>
        <v/>
      </c>
      <c r="BX18" s="352" t="str">
        <f t="array" ref="BX18">IF(BX$4="Y", SUM(IF('Tuition and Payers'!$C$3:$SS$3='Enrollment and Attendance'!BX$3,IF('Tuition and Payers'!$C$2:$SS$2='Enrollment and Attendance'!$B18,IF('Tuition and Payers'!$C$13:$SS$13='Enrollment and Attendance'!BX$14,'Tuition and Payers'!$C$21:$SS$21,"")))), "")</f>
        <v/>
      </c>
      <c r="BY18" s="352" t="str">
        <f t="array" ref="BY18">IF(BY$4="Y", SUM(IF('Tuition and Payers'!$C$3:$SS$3='Enrollment and Attendance'!BY$3,IF('Tuition and Payers'!$C$2:$SS$2='Enrollment and Attendance'!$B18,IF('Tuition and Payers'!$C$13:$SS$13='Enrollment and Attendance'!BY$14,'Tuition and Payers'!$C$21:$SS$21,"")))), "")</f>
        <v/>
      </c>
      <c r="BZ18" s="352" t="str">
        <f t="array" ref="BZ18">IF(BZ$4="Y", SUM(IF('Tuition and Payers'!$C$3:$SS$3='Enrollment and Attendance'!BZ$3,IF('Tuition and Payers'!$C$2:$SS$2='Enrollment and Attendance'!$B18,IF('Tuition and Payers'!$C$13:$SS$13='Enrollment and Attendance'!BZ$14,'Tuition and Payers'!$C$21:$SS$21,"")))), "")</f>
        <v/>
      </c>
      <c r="CA18" s="352" t="str">
        <f t="array" ref="CA18">IF(CA$4="Y", SUM(IF('Tuition and Payers'!$C$3:$SS$3='Enrollment and Attendance'!CA$3,IF('Tuition and Payers'!$C$2:$SS$2='Enrollment and Attendance'!$B18,IF('Tuition and Payers'!$C$13:$SS$13='Enrollment and Attendance'!CA$14,'Tuition and Payers'!$C$21:$SS$21,"")))), "")</f>
        <v/>
      </c>
      <c r="CB18" s="352" t="str">
        <f t="array" ref="CB18">IF(CB$4="Y", SUM(IF('Tuition and Payers'!$C$3:$SS$3='Enrollment and Attendance'!CB$3,IF('Tuition and Payers'!$C$2:$SS$2='Enrollment and Attendance'!$B18,IF('Tuition and Payers'!$C$13:$SS$13='Enrollment and Attendance'!CB$14,'Tuition and Payers'!$C$21:$SS$21,"")))), "")</f>
        <v/>
      </c>
      <c r="CC18" s="352" t="str">
        <f t="array" ref="CC18">IF(CC$4="Y", SUM(IF('Tuition and Payers'!$C$3:$SS$3='Enrollment and Attendance'!CC$3,IF('Tuition and Payers'!$C$2:$SS$2='Enrollment and Attendance'!$B18,IF('Tuition and Payers'!$C$13:$SS$13='Enrollment and Attendance'!CC$14,'Tuition and Payers'!$C$21:$SS$21,"")))), "")</f>
        <v/>
      </c>
      <c r="CD18" s="352" t="str">
        <f t="array" ref="CD18">IF(CD$4="Y", SUM(IF('Tuition and Payers'!$C$3:$SS$3='Enrollment and Attendance'!CD$3,IF('Tuition and Payers'!$C$2:$SS$2='Enrollment and Attendance'!$B18,IF('Tuition and Payers'!$C$13:$SS$13='Enrollment and Attendance'!CD$14,'Tuition and Payers'!$C$21:$SS$21,"")))), "")</f>
        <v/>
      </c>
      <c r="CE18" s="352" t="str">
        <f t="array" ref="CE18">IF(CE$4="Y", SUM(IF('Tuition and Payers'!$C$3:$SS$3='Enrollment and Attendance'!CE$3,IF('Tuition and Payers'!$C$2:$SS$2='Enrollment and Attendance'!$B18,IF('Tuition and Payers'!$C$13:$SS$13='Enrollment and Attendance'!CE$14,'Tuition and Payers'!$C$21:$SS$21,"")))), "")</f>
        <v/>
      </c>
      <c r="CF18" s="352" t="str">
        <f t="array" ref="CF18">IF(CF$4="Y", SUM(IF('Tuition and Payers'!$C$3:$SS$3='Enrollment and Attendance'!CF$3,IF('Tuition and Payers'!$C$2:$SS$2='Enrollment and Attendance'!$B18,IF('Tuition and Payers'!$C$13:$SS$13='Enrollment and Attendance'!CF$14,'Tuition and Payers'!$C$21:$SS$21,"")))), "")</f>
        <v/>
      </c>
      <c r="CG18" s="352" t="str">
        <f t="array" ref="CG18">IF(CG$4="Y", SUM(IF('Tuition and Payers'!$C$3:$SS$3='Enrollment and Attendance'!CG$3,IF('Tuition and Payers'!$C$2:$SS$2='Enrollment and Attendance'!$B18,IF('Tuition and Payers'!$C$13:$SS$13='Enrollment and Attendance'!CG$14,'Tuition and Payers'!$C$21:$SS$21,"")))), "")</f>
        <v/>
      </c>
      <c r="CH18" s="352" t="str">
        <f t="array" ref="CH18">IF(CH$4="Y", SUM(IF('Tuition and Payers'!$C$3:$SS$3='Enrollment and Attendance'!CH$3,IF('Tuition and Payers'!$C$2:$SS$2='Enrollment and Attendance'!$B18,IF('Tuition and Payers'!$C$13:$SS$13='Enrollment and Attendance'!CH$14,'Tuition and Payers'!$C$21:$SS$21,"")))), "")</f>
        <v/>
      </c>
      <c r="CI18" s="352" t="str">
        <f t="array" ref="CI18">IF(CI$4="Y", SUM(IF('Tuition and Payers'!$C$3:$SS$3='Enrollment and Attendance'!CI$3,IF('Tuition and Payers'!$C$2:$SS$2='Enrollment and Attendance'!$B18,IF('Tuition and Payers'!$C$13:$SS$13='Enrollment and Attendance'!CI$14,'Tuition and Payers'!$C$21:$SS$21,"")))), "")</f>
        <v/>
      </c>
      <c r="CJ18" s="352" t="str">
        <f t="array" ref="CJ18">IF(CJ$4="Y", SUM(IF('Tuition and Payers'!$C$3:$SS$3='Enrollment and Attendance'!CJ$3,IF('Tuition and Payers'!$C$2:$SS$2='Enrollment and Attendance'!$B18,IF('Tuition and Payers'!$C$13:$SS$13='Enrollment and Attendance'!CJ$14,'Tuition and Payers'!$C$21:$SS$21,"")))), "")</f>
        <v/>
      </c>
      <c r="CK18" s="352" t="str">
        <f t="array" ref="CK18">IF(CK$4="Y", SUM(IF('Tuition and Payers'!$C$3:$SS$3='Enrollment and Attendance'!CK$3,IF('Tuition and Payers'!$C$2:$SS$2='Enrollment and Attendance'!$B18,IF('Tuition and Payers'!$C$13:$SS$13='Enrollment and Attendance'!CK$14,'Tuition and Payers'!$C$21:$SS$21,"")))), "")</f>
        <v/>
      </c>
      <c r="CL18" s="352" t="str">
        <f t="array" ref="CL18">IF(CL$4="Y", SUM(IF('Tuition and Payers'!$C$3:$SS$3='Enrollment and Attendance'!CL$3,IF('Tuition and Payers'!$C$2:$SS$2='Enrollment and Attendance'!$B18,IF('Tuition and Payers'!$C$13:$SS$13='Enrollment and Attendance'!CL$14,'Tuition and Payers'!$C$21:$SS$21,"")))), "")</f>
        <v/>
      </c>
      <c r="CM18" s="352" t="str">
        <f t="array" ref="CM18">IF(CM$4="Y", SUM(IF('Tuition and Payers'!$C$3:$SS$3='Enrollment and Attendance'!CM$3,IF('Tuition and Payers'!$C$2:$SS$2='Enrollment and Attendance'!$B18,IF('Tuition and Payers'!$C$13:$SS$13='Enrollment and Attendance'!CM$14,'Tuition and Payers'!$C$21:$SS$21,"")))), "")</f>
        <v/>
      </c>
      <c r="CN18" s="352" t="str">
        <f t="array" ref="CN18">IF(CN$4="Y", SUM(IF('Tuition and Payers'!$C$3:$SS$3='Enrollment and Attendance'!CN$3,IF('Tuition and Payers'!$C$2:$SS$2='Enrollment and Attendance'!$B18,IF('Tuition and Payers'!$C$13:$SS$13='Enrollment and Attendance'!CN$14,'Tuition and Payers'!$C$21:$SS$21,"")))), "")</f>
        <v/>
      </c>
      <c r="CO18" s="352" t="str">
        <f t="array" ref="CO18">IF(CO$4="Y", SUM(IF('Tuition and Payers'!$C$3:$SS$3='Enrollment and Attendance'!CO$3,IF('Tuition and Payers'!$C$2:$SS$2='Enrollment and Attendance'!$B18,IF('Tuition and Payers'!$C$13:$SS$13='Enrollment and Attendance'!CO$14,'Tuition and Payers'!$C$21:$SS$21,"")))), "")</f>
        <v/>
      </c>
      <c r="CP18" s="352" t="str">
        <f t="array" ref="CP18">IF(CP$4="Y", SUM(IF('Tuition and Payers'!$C$3:$SS$3='Enrollment and Attendance'!CP$3,IF('Tuition and Payers'!$C$2:$SS$2='Enrollment and Attendance'!$B18,IF('Tuition and Payers'!$C$13:$SS$13='Enrollment and Attendance'!CP$14,'Tuition and Payers'!$C$21:$SS$21,"")))), "")</f>
        <v/>
      </c>
      <c r="CQ18" s="352" t="str">
        <f t="array" ref="CQ18">IF(CQ$4="Y", SUM(IF('Tuition and Payers'!$C$3:$SS$3='Enrollment and Attendance'!CQ$3,IF('Tuition and Payers'!$C$2:$SS$2='Enrollment and Attendance'!$B18,IF('Tuition and Payers'!$C$13:$SS$13='Enrollment and Attendance'!CQ$14,'Tuition and Payers'!$C$21:$SS$21,"")))), "")</f>
        <v/>
      </c>
      <c r="CR18" s="352" t="str">
        <f t="array" ref="CR18">IF(CR$4="Y", SUM(IF('Tuition and Payers'!$C$3:$SS$3='Enrollment and Attendance'!CR$3,IF('Tuition and Payers'!$C$2:$SS$2='Enrollment and Attendance'!$B18,IF('Tuition and Payers'!$C$13:$SS$13='Enrollment and Attendance'!CR$14,'Tuition and Payers'!$C$21:$SS$21,"")))), "")</f>
        <v/>
      </c>
      <c r="CS18" s="352" t="str">
        <f t="array" ref="CS18">IF(CS$4="Y", SUM(IF('Tuition and Payers'!$C$3:$SS$3='Enrollment and Attendance'!CS$3,IF('Tuition and Payers'!$C$2:$SS$2='Enrollment and Attendance'!$B18,IF('Tuition and Payers'!$C$13:$SS$13='Enrollment and Attendance'!CS$14,'Tuition and Payers'!$C$21:$SS$21,"")))), "")</f>
        <v/>
      </c>
      <c r="CT18" s="352" t="str">
        <f t="array" ref="CT18">IF(CT$4="Y", SUM(IF('Tuition and Payers'!$C$3:$SS$3='Enrollment and Attendance'!CT$3,IF('Tuition and Payers'!$C$2:$SS$2='Enrollment and Attendance'!$B18,IF('Tuition and Payers'!$C$13:$SS$13='Enrollment and Attendance'!CT$14,'Tuition and Payers'!$C$21:$SS$21,"")))), "")</f>
        <v/>
      </c>
      <c r="CU18" s="352" t="str">
        <f t="array" ref="CU18">IF(CU$4="Y", SUM(IF('Tuition and Payers'!$C$3:$SS$3='Enrollment and Attendance'!CU$3,IF('Tuition and Payers'!$C$2:$SS$2='Enrollment and Attendance'!$B18,IF('Tuition and Payers'!$C$13:$SS$13='Enrollment and Attendance'!CU$14,'Tuition and Payers'!$C$21:$SS$21,"")))), "")</f>
        <v/>
      </c>
      <c r="CV18" s="352" t="str">
        <f t="array" ref="CV18">IF(CV$4="Y", SUM(IF('Tuition and Payers'!$C$3:$SS$3='Enrollment and Attendance'!CV$3,IF('Tuition and Payers'!$C$2:$SS$2='Enrollment and Attendance'!$B18,IF('Tuition and Payers'!$C$13:$SS$13='Enrollment and Attendance'!CV$14,'Tuition and Payers'!$C$21:$SS$21,"")))), "")</f>
        <v/>
      </c>
      <c r="CW18" s="352" t="str">
        <f t="array" ref="CW18">IF(CW$4="Y", SUM(IF('Tuition and Payers'!$C$3:$SS$3='Enrollment and Attendance'!CW$3,IF('Tuition and Payers'!$C$2:$SS$2='Enrollment and Attendance'!$B18,IF('Tuition and Payers'!$C$13:$SS$13='Enrollment and Attendance'!CW$14,'Tuition and Payers'!$C$21:$SS$21,"")))), "")</f>
        <v/>
      </c>
      <c r="CX18" s="352" t="str">
        <f t="array" ref="CX18">IF(CX$4="Y", SUM(IF('Tuition and Payers'!$C$3:$SS$3='Enrollment and Attendance'!CX$3,IF('Tuition and Payers'!$C$2:$SS$2='Enrollment and Attendance'!$B18,IF('Tuition and Payers'!$C$13:$SS$13='Enrollment and Attendance'!CX$14,'Tuition and Payers'!$C$21:$SS$21,"")))), "")</f>
        <v/>
      </c>
      <c r="CY18" s="352" t="str">
        <f t="array" ref="CY18">IF(CY$4="Y", SUM(IF('Tuition and Payers'!$C$3:$SS$3='Enrollment and Attendance'!CY$3,IF('Tuition and Payers'!$C$2:$SS$2='Enrollment and Attendance'!$B18,IF('Tuition and Payers'!$C$13:$SS$13='Enrollment and Attendance'!CY$14,'Tuition and Payers'!$C$21:$SS$21,"")))), "")</f>
        <v/>
      </c>
      <c r="CZ18" s="352" t="str">
        <f t="array" ref="CZ18">IF(CZ$4="Y", SUM(IF('Tuition and Payers'!$C$3:$SS$3='Enrollment and Attendance'!CZ$3,IF('Tuition and Payers'!$C$2:$SS$2='Enrollment and Attendance'!$B18,IF('Tuition and Payers'!$C$13:$SS$13='Enrollment and Attendance'!CZ$14,'Tuition and Payers'!$C$21:$SS$21,"")))), "")</f>
        <v/>
      </c>
      <c r="DA18" s="352" t="str">
        <f t="array" ref="DA18">IF(DA$4="Y", SUM(IF('Tuition and Payers'!$C$3:$SS$3='Enrollment and Attendance'!DA$3,IF('Tuition and Payers'!$C$2:$SS$2='Enrollment and Attendance'!$B18,IF('Tuition and Payers'!$C$13:$SS$13='Enrollment and Attendance'!DA$14,'Tuition and Payers'!$C$21:$SS$21,"")))), "")</f>
        <v/>
      </c>
    </row>
    <row r="19" spans="1:133" x14ac:dyDescent="0.25">
      <c r="A19" s="140">
        <v>10</v>
      </c>
      <c r="B19" s="199" t="s">
        <v>267</v>
      </c>
      <c r="C19" s="324">
        <f t="array" ref="C19">SUM(IF('Tuition and Payers'!$C$3:$SS$3='Enrollment and Attendance'!C$3,IF('Tuition and Payers'!$C$2:$SS$2='Enrollment and Attendance'!$B19,IF('Tuition and Payers'!$C$13:$SS$13='Enrollment and Attendance'!C$14,'Tuition and Payers'!$C$21:$SS$21,""))))</f>
        <v>2</v>
      </c>
      <c r="D19" s="325">
        <f t="array" ref="D19">SUM(IF('Tuition and Payers'!$C$3:$SS$3='Enrollment and Attendance'!D$3,IF('Tuition and Payers'!$C$2:$SS$2='Enrollment and Attendance'!$B19,IF('Tuition and Payers'!$C$13:$SS$13='Enrollment and Attendance'!D$14,'Tuition and Payers'!$C$21:$SS$21,""))))</f>
        <v>6</v>
      </c>
      <c r="E19" s="406">
        <f t="array" ref="E19">SUM(IF('Tuition and Payers'!$C$3:$SS$3='Enrollment and Attendance'!E$3,IF('Tuition and Payers'!$C$2:$SS$2='Enrollment and Attendance'!$B19,IF('Tuition and Payers'!$C$13:$SS$13='Enrollment and Attendance'!E$14,'Tuition and Payers'!$C$21:$SS$21,""))))</f>
        <v>0</v>
      </c>
      <c r="F19" s="407">
        <f t="array" ref="F19">SUM(IF('Tuition and Payers'!$C$3:$SS$3='Enrollment and Attendance'!F$3,IF('Tuition and Payers'!$C$2:$SS$2='Enrollment and Attendance'!$B19,IF('Tuition and Payers'!$C$13:$SS$13='Enrollment and Attendance'!F$14,'Tuition and Payers'!$C$21:$SS$21,""))))</f>
        <v>0</v>
      </c>
      <c r="G19" s="403"/>
      <c r="H19" s="352" t="str">
        <f t="array" ref="H19">IF(H$4="Y", SUM(IF('Tuition and Payers'!$C$3:$SS$3='Enrollment and Attendance'!H$3,IF('Tuition and Payers'!$C$2:$SS$2='Enrollment and Attendance'!$B19,IF('Tuition and Payers'!$C$13:$SS$13='Enrollment and Attendance'!H$14,'Tuition and Payers'!$C$21:$SS$21,"")))), "")</f>
        <v/>
      </c>
      <c r="I19" s="352" t="str">
        <f t="array" ref="I19">IF(I$4="Y", SUM(IF('Tuition and Payers'!$C$3:$SS$3='Enrollment and Attendance'!I$3,IF('Tuition and Payers'!$C$2:$SS$2='Enrollment and Attendance'!$B19,IF('Tuition and Payers'!$C$13:$SS$13='Enrollment and Attendance'!I$14,'Tuition and Payers'!$C$21:$SS$21,"")))), "")</f>
        <v/>
      </c>
      <c r="J19" s="352" t="str">
        <f t="array" ref="J19">IF(J$4="Y", SUM(IF('Tuition and Payers'!$C$3:$SS$3='Enrollment and Attendance'!J$3,IF('Tuition and Payers'!$C$2:$SS$2='Enrollment and Attendance'!$B19,IF('Tuition and Payers'!$C$13:$SS$13='Enrollment and Attendance'!J$14,'Tuition and Payers'!$C$21:$SS$21,"")))), "")</f>
        <v/>
      </c>
      <c r="K19" s="352" t="str">
        <f t="array" ref="K19">IF(K$4="Y", SUM(IF('Tuition and Payers'!$C$3:$SS$3='Enrollment and Attendance'!K$3,IF('Tuition and Payers'!$C$2:$SS$2='Enrollment and Attendance'!$B19,IF('Tuition and Payers'!$C$13:$SS$13='Enrollment and Attendance'!K$14,'Tuition and Payers'!$C$21:$SS$21,"")))), "")</f>
        <v/>
      </c>
      <c r="L19" s="352" t="str">
        <f t="array" ref="L19">IF(L$4="Y", SUM(IF('Tuition and Payers'!$C$3:$SS$3='Enrollment and Attendance'!L$3,IF('Tuition and Payers'!$C$2:$SS$2='Enrollment and Attendance'!$B19,IF('Tuition and Payers'!$C$13:$SS$13='Enrollment and Attendance'!L$14,'Tuition and Payers'!$C$21:$SS$21,"")))), "")</f>
        <v/>
      </c>
      <c r="M19" s="352" t="str">
        <f t="array" ref="M19">IF(M$4="Y", SUM(IF('Tuition and Payers'!$C$3:$SS$3='Enrollment and Attendance'!M$3,IF('Tuition and Payers'!$C$2:$SS$2='Enrollment and Attendance'!$B19,IF('Tuition and Payers'!$C$13:$SS$13='Enrollment and Attendance'!M$14,'Tuition and Payers'!$C$21:$SS$21,"")))), "")</f>
        <v/>
      </c>
      <c r="N19" s="352" t="str">
        <f t="array" ref="N19">IF(N$4="Y", SUM(IF('Tuition and Payers'!$C$3:$SS$3='Enrollment and Attendance'!N$3,IF('Tuition and Payers'!$C$2:$SS$2='Enrollment and Attendance'!$B19,IF('Tuition and Payers'!$C$13:$SS$13='Enrollment and Attendance'!N$14,'Tuition and Payers'!$C$21:$SS$21,"")))), "")</f>
        <v/>
      </c>
      <c r="O19" s="352" t="str">
        <f t="array" ref="O19">IF(O$4="Y", SUM(IF('Tuition and Payers'!$C$3:$SS$3='Enrollment and Attendance'!O$3,IF('Tuition and Payers'!$C$2:$SS$2='Enrollment and Attendance'!$B19,IF('Tuition and Payers'!$C$13:$SS$13='Enrollment and Attendance'!O$14,'Tuition and Payers'!$C$21:$SS$21,"")))), "")</f>
        <v/>
      </c>
      <c r="P19" s="352" t="str">
        <f t="array" ref="P19">IF(P$4="Y", SUM(IF('Tuition and Payers'!$C$3:$SS$3='Enrollment and Attendance'!P$3,IF('Tuition and Payers'!$C$2:$SS$2='Enrollment and Attendance'!$B19,IF('Tuition and Payers'!$C$13:$SS$13='Enrollment and Attendance'!P$14,'Tuition and Payers'!$C$21:$SS$21,"")))), "")</f>
        <v/>
      </c>
      <c r="Q19" s="352" t="str">
        <f t="array" ref="Q19">IF(Q$4="Y", SUM(IF('Tuition and Payers'!$C$3:$SS$3='Enrollment and Attendance'!Q$3,IF('Tuition and Payers'!$C$2:$SS$2='Enrollment and Attendance'!$B19,IF('Tuition and Payers'!$C$13:$SS$13='Enrollment and Attendance'!Q$14,'Tuition and Payers'!$C$21:$SS$21,"")))), "")</f>
        <v/>
      </c>
      <c r="R19" s="352" t="str">
        <f t="array" ref="R19">IF(R$4="Y", SUM(IF('Tuition and Payers'!$C$3:$SS$3='Enrollment and Attendance'!R$3,IF('Tuition and Payers'!$C$2:$SS$2='Enrollment and Attendance'!$B19,IF('Tuition and Payers'!$C$13:$SS$13='Enrollment and Attendance'!R$14,'Tuition and Payers'!$C$21:$SS$21,"")))), "")</f>
        <v/>
      </c>
      <c r="S19" s="352" t="str">
        <f t="array" ref="S19">IF(S$4="Y", SUM(IF('Tuition and Payers'!$C$3:$SS$3='Enrollment and Attendance'!S$3,IF('Tuition and Payers'!$C$2:$SS$2='Enrollment and Attendance'!$B19,IF('Tuition and Payers'!$C$13:$SS$13='Enrollment and Attendance'!S$14,'Tuition and Payers'!$C$21:$SS$21,"")))), "")</f>
        <v/>
      </c>
      <c r="T19" s="352" t="str">
        <f t="array" ref="T19">IF(T$4="Y", SUM(IF('Tuition and Payers'!$C$3:$SS$3='Enrollment and Attendance'!T$3,IF('Tuition and Payers'!$C$2:$SS$2='Enrollment and Attendance'!$B19,IF('Tuition and Payers'!$C$13:$SS$13='Enrollment and Attendance'!T$14,'Tuition and Payers'!$C$21:$SS$21,"")))), "")</f>
        <v/>
      </c>
      <c r="U19" s="352" t="str">
        <f t="array" ref="U19">IF(U$4="Y", SUM(IF('Tuition and Payers'!$C$3:$SS$3='Enrollment and Attendance'!U$3,IF('Tuition and Payers'!$C$2:$SS$2='Enrollment and Attendance'!$B19,IF('Tuition and Payers'!$C$13:$SS$13='Enrollment and Attendance'!U$14,'Tuition and Payers'!$C$21:$SS$21,"")))), "")</f>
        <v/>
      </c>
      <c r="V19" s="352" t="str">
        <f t="array" ref="V19">IF(V$4="Y", SUM(IF('Tuition and Payers'!$C$3:$SS$3='Enrollment and Attendance'!V$3,IF('Tuition and Payers'!$C$2:$SS$2='Enrollment and Attendance'!$B19,IF('Tuition and Payers'!$C$13:$SS$13='Enrollment and Attendance'!V$14,'Tuition and Payers'!$C$21:$SS$21,"")))), "")</f>
        <v/>
      </c>
      <c r="W19" s="352" t="str">
        <f t="array" ref="W19">IF(W$4="Y", SUM(IF('Tuition and Payers'!$C$3:$SS$3='Enrollment and Attendance'!W$3,IF('Tuition and Payers'!$C$2:$SS$2='Enrollment and Attendance'!$B19,IF('Tuition and Payers'!$C$13:$SS$13='Enrollment and Attendance'!W$14,'Tuition and Payers'!$C$21:$SS$21,"")))), "")</f>
        <v/>
      </c>
      <c r="X19" s="352" t="str">
        <f t="array" ref="X19">IF(X$4="Y", SUM(IF('Tuition and Payers'!$C$3:$SS$3='Enrollment and Attendance'!X$3,IF('Tuition and Payers'!$C$2:$SS$2='Enrollment and Attendance'!$B19,IF('Tuition and Payers'!$C$13:$SS$13='Enrollment and Attendance'!X$14,'Tuition and Payers'!$C$21:$SS$21,"")))), "")</f>
        <v/>
      </c>
      <c r="Y19" s="352" t="str">
        <f t="array" ref="Y19">IF(Y$4="Y", SUM(IF('Tuition and Payers'!$C$3:$SS$3='Enrollment and Attendance'!Y$3,IF('Tuition and Payers'!$C$2:$SS$2='Enrollment and Attendance'!$B19,IF('Tuition and Payers'!$C$13:$SS$13='Enrollment and Attendance'!Y$14,'Tuition and Payers'!$C$21:$SS$21,"")))), "")</f>
        <v/>
      </c>
      <c r="Z19" s="352" t="str">
        <f t="array" ref="Z19">IF(Z$4="Y", SUM(IF('Tuition and Payers'!$C$3:$SS$3='Enrollment and Attendance'!Z$3,IF('Tuition and Payers'!$C$2:$SS$2='Enrollment and Attendance'!$B19,IF('Tuition and Payers'!$C$13:$SS$13='Enrollment and Attendance'!Z$14,'Tuition and Payers'!$C$21:$SS$21,"")))), "")</f>
        <v/>
      </c>
      <c r="AA19" s="352" t="str">
        <f t="array" ref="AA19">IF(AA$4="Y", SUM(IF('Tuition and Payers'!$C$3:$SS$3='Enrollment and Attendance'!AA$3,IF('Tuition and Payers'!$C$2:$SS$2='Enrollment and Attendance'!$B19,IF('Tuition and Payers'!$C$13:$SS$13='Enrollment and Attendance'!AA$14,'Tuition and Payers'!$C$21:$SS$21,"")))), "")</f>
        <v/>
      </c>
      <c r="AB19" s="352" t="str">
        <f t="array" ref="AB19">IF(AB$4="Y", SUM(IF('Tuition and Payers'!$C$3:$SS$3='Enrollment and Attendance'!AB$3,IF('Tuition and Payers'!$C$2:$SS$2='Enrollment and Attendance'!$B19,IF('Tuition and Payers'!$C$13:$SS$13='Enrollment and Attendance'!AB$14,'Tuition and Payers'!$C$21:$SS$21,"")))), "")</f>
        <v/>
      </c>
      <c r="AC19" s="352" t="str">
        <f t="array" ref="AC19">IF(AC$4="Y", SUM(IF('Tuition and Payers'!$C$3:$SS$3='Enrollment and Attendance'!AC$3,IF('Tuition and Payers'!$C$2:$SS$2='Enrollment and Attendance'!$B19,IF('Tuition and Payers'!$C$13:$SS$13='Enrollment and Attendance'!AC$14,'Tuition and Payers'!$C$21:$SS$21,"")))), "")</f>
        <v/>
      </c>
      <c r="AD19" s="352" t="str">
        <f t="array" ref="AD19">IF(AD$4="Y", SUM(IF('Tuition and Payers'!$C$3:$SS$3='Enrollment and Attendance'!AD$3,IF('Tuition and Payers'!$C$2:$SS$2='Enrollment and Attendance'!$B19,IF('Tuition and Payers'!$C$13:$SS$13='Enrollment and Attendance'!AD$14,'Tuition and Payers'!$C$21:$SS$21,"")))), "")</f>
        <v/>
      </c>
      <c r="AE19" s="352" t="str">
        <f t="array" ref="AE19">IF(AE$4="Y", SUM(IF('Tuition and Payers'!$C$3:$SS$3='Enrollment and Attendance'!AE$3,IF('Tuition and Payers'!$C$2:$SS$2='Enrollment and Attendance'!$B19,IF('Tuition and Payers'!$C$13:$SS$13='Enrollment and Attendance'!AE$14,'Tuition and Payers'!$C$21:$SS$21,"")))), "")</f>
        <v/>
      </c>
      <c r="AF19" s="352" t="str">
        <f t="array" ref="AF19">IF(AF$4="Y", SUM(IF('Tuition and Payers'!$C$3:$SS$3='Enrollment and Attendance'!AF$3,IF('Tuition and Payers'!$C$2:$SS$2='Enrollment and Attendance'!$B19,IF('Tuition and Payers'!$C$13:$SS$13='Enrollment and Attendance'!AF$14,'Tuition and Payers'!$C$21:$SS$21,"")))), "")</f>
        <v/>
      </c>
      <c r="AG19" s="352" t="str">
        <f t="array" ref="AG19">IF(AG$4="Y", SUM(IF('Tuition and Payers'!$C$3:$SS$3='Enrollment and Attendance'!AG$3,IF('Tuition and Payers'!$C$2:$SS$2='Enrollment and Attendance'!$B19,IF('Tuition and Payers'!$C$13:$SS$13='Enrollment and Attendance'!AG$14,'Tuition and Payers'!$C$21:$SS$21,"")))), "")</f>
        <v/>
      </c>
      <c r="AH19" s="352" t="str">
        <f t="array" ref="AH19">IF(AH$4="Y", SUM(IF('Tuition and Payers'!$C$3:$SS$3='Enrollment and Attendance'!AH$3,IF('Tuition and Payers'!$C$2:$SS$2='Enrollment and Attendance'!$B19,IF('Tuition and Payers'!$C$13:$SS$13='Enrollment and Attendance'!AH$14,'Tuition and Payers'!$C$21:$SS$21,"")))), "")</f>
        <v/>
      </c>
      <c r="AI19" s="352" t="str">
        <f t="array" ref="AI19">IF(AI$4="Y", SUM(IF('Tuition and Payers'!$C$3:$SS$3='Enrollment and Attendance'!AI$3,IF('Tuition and Payers'!$C$2:$SS$2='Enrollment and Attendance'!$B19,IF('Tuition and Payers'!$C$13:$SS$13='Enrollment and Attendance'!AI$14,'Tuition and Payers'!$C$21:$SS$21,"")))), "")</f>
        <v/>
      </c>
      <c r="AJ19" s="352" t="str">
        <f t="array" ref="AJ19">IF(AJ$4="Y", SUM(IF('Tuition and Payers'!$C$3:$SS$3='Enrollment and Attendance'!AJ$3,IF('Tuition and Payers'!$C$2:$SS$2='Enrollment and Attendance'!$B19,IF('Tuition and Payers'!$C$13:$SS$13='Enrollment and Attendance'!AJ$14,'Tuition and Payers'!$C$21:$SS$21,"")))), "")</f>
        <v/>
      </c>
      <c r="AK19" s="352" t="str">
        <f t="array" ref="AK19">IF(AK$4="Y", SUM(IF('Tuition and Payers'!$C$3:$SS$3='Enrollment and Attendance'!AK$3,IF('Tuition and Payers'!$C$2:$SS$2='Enrollment and Attendance'!$B19,IF('Tuition and Payers'!$C$13:$SS$13='Enrollment and Attendance'!AK$14,'Tuition and Payers'!$C$21:$SS$21,"")))), "")</f>
        <v/>
      </c>
      <c r="AL19" s="352" t="str">
        <f t="array" ref="AL19">IF(AL$4="Y", SUM(IF('Tuition and Payers'!$C$3:$SS$3='Enrollment and Attendance'!AL$3,IF('Tuition and Payers'!$C$2:$SS$2='Enrollment and Attendance'!$B19,IF('Tuition and Payers'!$C$13:$SS$13='Enrollment and Attendance'!AL$14,'Tuition and Payers'!$C$21:$SS$21,"")))), "")</f>
        <v/>
      </c>
      <c r="AM19" s="352" t="str">
        <f t="array" ref="AM19">IF(AM$4="Y", SUM(IF('Tuition and Payers'!$C$3:$SS$3='Enrollment and Attendance'!AM$3,IF('Tuition and Payers'!$C$2:$SS$2='Enrollment and Attendance'!$B19,IF('Tuition and Payers'!$C$13:$SS$13='Enrollment and Attendance'!AM$14,'Tuition and Payers'!$C$21:$SS$21,"")))), "")</f>
        <v/>
      </c>
      <c r="AN19" s="352" t="str">
        <f t="array" ref="AN19">IF(AN$4="Y", SUM(IF('Tuition and Payers'!$C$3:$SS$3='Enrollment and Attendance'!AN$3,IF('Tuition and Payers'!$C$2:$SS$2='Enrollment and Attendance'!$B19,IF('Tuition and Payers'!$C$13:$SS$13='Enrollment and Attendance'!AN$14,'Tuition and Payers'!$C$21:$SS$21,"")))), "")</f>
        <v/>
      </c>
      <c r="AO19" s="352" t="str">
        <f t="array" ref="AO19">IF(AO$4="Y", SUM(IF('Tuition and Payers'!$C$3:$SS$3='Enrollment and Attendance'!AO$3,IF('Tuition and Payers'!$C$2:$SS$2='Enrollment and Attendance'!$B19,IF('Tuition and Payers'!$C$13:$SS$13='Enrollment and Attendance'!AO$14,'Tuition and Payers'!$C$21:$SS$21,"")))), "")</f>
        <v/>
      </c>
      <c r="AP19" s="352" t="str">
        <f t="array" ref="AP19">IF(AP$4="Y", SUM(IF('Tuition and Payers'!$C$3:$SS$3='Enrollment and Attendance'!AP$3,IF('Tuition and Payers'!$C$2:$SS$2='Enrollment and Attendance'!$B19,IF('Tuition and Payers'!$C$13:$SS$13='Enrollment and Attendance'!AP$14,'Tuition and Payers'!$C$21:$SS$21,"")))), "")</f>
        <v/>
      </c>
      <c r="AQ19" s="352" t="str">
        <f t="array" ref="AQ19">IF(AQ$4="Y", SUM(IF('Tuition and Payers'!$C$3:$SS$3='Enrollment and Attendance'!AQ$3,IF('Tuition and Payers'!$C$2:$SS$2='Enrollment and Attendance'!$B19,IF('Tuition and Payers'!$C$13:$SS$13='Enrollment and Attendance'!AQ$14,'Tuition and Payers'!$C$21:$SS$21,"")))), "")</f>
        <v/>
      </c>
      <c r="AR19" s="352" t="str">
        <f t="array" ref="AR19">IF(AR$4="Y", SUM(IF('Tuition and Payers'!$C$3:$SS$3='Enrollment and Attendance'!AR$3,IF('Tuition and Payers'!$C$2:$SS$2='Enrollment and Attendance'!$B19,IF('Tuition and Payers'!$C$13:$SS$13='Enrollment and Attendance'!AR$14,'Tuition and Payers'!$C$21:$SS$21,"")))), "")</f>
        <v/>
      </c>
      <c r="AS19" s="352" t="str">
        <f t="array" ref="AS19">IF(AS$4="Y", SUM(IF('Tuition and Payers'!$C$3:$SS$3='Enrollment and Attendance'!AS$3,IF('Tuition and Payers'!$C$2:$SS$2='Enrollment and Attendance'!$B19,IF('Tuition and Payers'!$C$13:$SS$13='Enrollment and Attendance'!AS$14,'Tuition and Payers'!$C$21:$SS$21,"")))), "")</f>
        <v/>
      </c>
      <c r="AT19" s="352" t="str">
        <f t="array" ref="AT19">IF(AT$4="Y", SUM(IF('Tuition and Payers'!$C$3:$SS$3='Enrollment and Attendance'!AT$3,IF('Tuition and Payers'!$C$2:$SS$2='Enrollment and Attendance'!$B19,IF('Tuition and Payers'!$C$13:$SS$13='Enrollment and Attendance'!AT$14,'Tuition and Payers'!$C$21:$SS$21,"")))), "")</f>
        <v/>
      </c>
      <c r="AU19" s="352" t="str">
        <f t="array" ref="AU19">IF(AU$4="Y", SUM(IF('Tuition and Payers'!$C$3:$SS$3='Enrollment and Attendance'!AU$3,IF('Tuition and Payers'!$C$2:$SS$2='Enrollment and Attendance'!$B19,IF('Tuition and Payers'!$C$13:$SS$13='Enrollment and Attendance'!AU$14,'Tuition and Payers'!$C$21:$SS$21,"")))), "")</f>
        <v/>
      </c>
      <c r="AV19" s="352" t="str">
        <f t="array" ref="AV19">IF(AV$4="Y", SUM(IF('Tuition and Payers'!$C$3:$SS$3='Enrollment and Attendance'!AV$3,IF('Tuition and Payers'!$C$2:$SS$2='Enrollment and Attendance'!$B19,IF('Tuition and Payers'!$C$13:$SS$13='Enrollment and Attendance'!AV$14,'Tuition and Payers'!$C$21:$SS$21,"")))), "")</f>
        <v/>
      </c>
      <c r="AW19" s="352" t="str">
        <f t="array" ref="AW19">IF(AW$4="Y", SUM(IF('Tuition and Payers'!$C$3:$SS$3='Enrollment and Attendance'!AW$3,IF('Tuition and Payers'!$C$2:$SS$2='Enrollment and Attendance'!$B19,IF('Tuition and Payers'!$C$13:$SS$13='Enrollment and Attendance'!AW$14,'Tuition and Payers'!$C$21:$SS$21,"")))), "")</f>
        <v/>
      </c>
      <c r="AX19" s="352" t="str">
        <f t="array" ref="AX19">IF(AX$4="Y", SUM(IF('Tuition and Payers'!$C$3:$SS$3='Enrollment and Attendance'!AX$3,IF('Tuition and Payers'!$C$2:$SS$2='Enrollment and Attendance'!$B19,IF('Tuition and Payers'!$C$13:$SS$13='Enrollment and Attendance'!AX$14,'Tuition and Payers'!$C$21:$SS$21,"")))), "")</f>
        <v/>
      </c>
      <c r="AY19" s="352" t="str">
        <f t="array" ref="AY19">IF(AY$4="Y", SUM(IF('Tuition and Payers'!$C$3:$SS$3='Enrollment and Attendance'!AY$3,IF('Tuition and Payers'!$C$2:$SS$2='Enrollment and Attendance'!$B19,IF('Tuition and Payers'!$C$13:$SS$13='Enrollment and Attendance'!AY$14,'Tuition and Payers'!$C$21:$SS$21,"")))), "")</f>
        <v/>
      </c>
      <c r="AZ19" s="352" t="str">
        <f t="array" ref="AZ19">IF(AZ$4="Y", SUM(IF('Tuition and Payers'!$C$3:$SS$3='Enrollment and Attendance'!AZ$3,IF('Tuition and Payers'!$C$2:$SS$2='Enrollment and Attendance'!$B19,IF('Tuition and Payers'!$C$13:$SS$13='Enrollment and Attendance'!AZ$14,'Tuition and Payers'!$C$21:$SS$21,"")))), "")</f>
        <v/>
      </c>
      <c r="BA19" s="352" t="str">
        <f t="array" ref="BA19">IF(BA$4="Y", SUM(IF('Tuition and Payers'!$C$3:$SS$3='Enrollment and Attendance'!BA$3,IF('Tuition and Payers'!$C$2:$SS$2='Enrollment and Attendance'!$B19,IF('Tuition and Payers'!$C$13:$SS$13='Enrollment and Attendance'!BA$14,'Tuition and Payers'!$C$21:$SS$21,"")))), "")</f>
        <v/>
      </c>
      <c r="BB19" s="352" t="str">
        <f t="array" ref="BB19">IF(BB$4="Y", SUM(IF('Tuition and Payers'!$C$3:$SS$3='Enrollment and Attendance'!BB$3,IF('Tuition and Payers'!$C$2:$SS$2='Enrollment and Attendance'!$B19,IF('Tuition and Payers'!$C$13:$SS$13='Enrollment and Attendance'!BB$14,'Tuition and Payers'!$C$21:$SS$21,"")))), "")</f>
        <v/>
      </c>
      <c r="BC19" s="352" t="str">
        <f t="array" ref="BC19">IF(BC$4="Y", SUM(IF('Tuition and Payers'!$C$3:$SS$3='Enrollment and Attendance'!BC$3,IF('Tuition and Payers'!$C$2:$SS$2='Enrollment and Attendance'!$B19,IF('Tuition and Payers'!$C$13:$SS$13='Enrollment and Attendance'!BC$14,'Tuition and Payers'!$C$21:$SS$21,"")))), "")</f>
        <v/>
      </c>
      <c r="BD19" s="352" t="str">
        <f t="array" ref="BD19">IF(BD$4="Y", SUM(IF('Tuition and Payers'!$C$3:$SS$3='Enrollment and Attendance'!BD$3,IF('Tuition and Payers'!$C$2:$SS$2='Enrollment and Attendance'!$B19,IF('Tuition and Payers'!$C$13:$SS$13='Enrollment and Attendance'!BD$14,'Tuition and Payers'!$C$21:$SS$21,"")))), "")</f>
        <v/>
      </c>
      <c r="BE19" s="352" t="str">
        <f t="array" ref="BE19">IF(BE$4="Y", SUM(IF('Tuition and Payers'!$C$3:$SS$3='Enrollment and Attendance'!BE$3,IF('Tuition and Payers'!$C$2:$SS$2='Enrollment and Attendance'!$B19,IF('Tuition and Payers'!$C$13:$SS$13='Enrollment and Attendance'!BE$14,'Tuition and Payers'!$C$21:$SS$21,"")))), "")</f>
        <v/>
      </c>
      <c r="BF19" s="352" t="str">
        <f t="array" ref="BF19">IF(BF$4="Y", SUM(IF('Tuition and Payers'!$C$3:$SS$3='Enrollment and Attendance'!BF$3,IF('Tuition and Payers'!$C$2:$SS$2='Enrollment and Attendance'!$B19,IF('Tuition and Payers'!$C$13:$SS$13='Enrollment and Attendance'!BF$14,'Tuition and Payers'!$C$21:$SS$21,"")))), "")</f>
        <v/>
      </c>
      <c r="BG19" s="352" t="str">
        <f t="array" ref="BG19">IF(BG$4="Y", SUM(IF('Tuition and Payers'!$C$3:$SS$3='Enrollment and Attendance'!BG$3,IF('Tuition and Payers'!$C$2:$SS$2='Enrollment and Attendance'!$B19,IF('Tuition and Payers'!$C$13:$SS$13='Enrollment and Attendance'!BG$14,'Tuition and Payers'!$C$21:$SS$21,"")))), "")</f>
        <v/>
      </c>
      <c r="BH19" s="352" t="str">
        <f t="array" ref="BH19">IF(BH$4="Y", SUM(IF('Tuition and Payers'!$C$3:$SS$3='Enrollment and Attendance'!BH$3,IF('Tuition and Payers'!$C$2:$SS$2='Enrollment and Attendance'!$B19,IF('Tuition and Payers'!$C$13:$SS$13='Enrollment and Attendance'!BH$14,'Tuition and Payers'!$C$21:$SS$21,"")))), "")</f>
        <v/>
      </c>
      <c r="BI19" s="352" t="str">
        <f t="array" ref="BI19">IF(BI$4="Y", SUM(IF('Tuition and Payers'!$C$3:$SS$3='Enrollment and Attendance'!BI$3,IF('Tuition and Payers'!$C$2:$SS$2='Enrollment and Attendance'!$B19,IF('Tuition and Payers'!$C$13:$SS$13='Enrollment and Attendance'!BI$14,'Tuition and Payers'!$C$21:$SS$21,"")))), "")</f>
        <v/>
      </c>
      <c r="BJ19" s="352" t="str">
        <f t="array" ref="BJ19">IF(BJ$4="Y", SUM(IF('Tuition and Payers'!$C$3:$SS$3='Enrollment and Attendance'!BJ$3,IF('Tuition and Payers'!$C$2:$SS$2='Enrollment and Attendance'!$B19,IF('Tuition and Payers'!$C$13:$SS$13='Enrollment and Attendance'!BJ$14,'Tuition and Payers'!$C$21:$SS$21,"")))), "")</f>
        <v/>
      </c>
      <c r="BK19" s="352" t="str">
        <f t="array" ref="BK19">IF(BK$4="Y", SUM(IF('Tuition and Payers'!$C$3:$SS$3='Enrollment and Attendance'!BK$3,IF('Tuition and Payers'!$C$2:$SS$2='Enrollment and Attendance'!$B19,IF('Tuition and Payers'!$C$13:$SS$13='Enrollment and Attendance'!BK$14,'Tuition and Payers'!$C$21:$SS$21,"")))), "")</f>
        <v/>
      </c>
      <c r="BL19" s="352" t="str">
        <f t="array" ref="BL19">IF(BL$4="Y", SUM(IF('Tuition and Payers'!$C$3:$SS$3='Enrollment and Attendance'!BL$3,IF('Tuition and Payers'!$C$2:$SS$2='Enrollment and Attendance'!$B19,IF('Tuition and Payers'!$C$13:$SS$13='Enrollment and Attendance'!BL$14,'Tuition and Payers'!$C$21:$SS$21,"")))), "")</f>
        <v/>
      </c>
      <c r="BM19" s="352" t="str">
        <f t="array" ref="BM19">IF(BM$4="Y", SUM(IF('Tuition and Payers'!$C$3:$SS$3='Enrollment and Attendance'!BM$3,IF('Tuition and Payers'!$C$2:$SS$2='Enrollment and Attendance'!$B19,IF('Tuition and Payers'!$C$13:$SS$13='Enrollment and Attendance'!BM$14,'Tuition and Payers'!$C$21:$SS$21,"")))), "")</f>
        <v/>
      </c>
      <c r="BN19" s="352" t="str">
        <f t="array" ref="BN19">IF(BN$4="Y", SUM(IF('Tuition and Payers'!$C$3:$SS$3='Enrollment and Attendance'!BN$3,IF('Tuition and Payers'!$C$2:$SS$2='Enrollment and Attendance'!$B19,IF('Tuition and Payers'!$C$13:$SS$13='Enrollment and Attendance'!BN$14,'Tuition and Payers'!$C$21:$SS$21,"")))), "")</f>
        <v/>
      </c>
      <c r="BO19" s="352" t="str">
        <f t="array" ref="BO19">IF(BO$4="Y", SUM(IF('Tuition and Payers'!$C$3:$SS$3='Enrollment and Attendance'!BO$3,IF('Tuition and Payers'!$C$2:$SS$2='Enrollment and Attendance'!$B19,IF('Tuition and Payers'!$C$13:$SS$13='Enrollment and Attendance'!BO$14,'Tuition and Payers'!$C$21:$SS$21,"")))), "")</f>
        <v/>
      </c>
      <c r="BP19" s="352" t="str">
        <f t="array" ref="BP19">IF(BP$4="Y", SUM(IF('Tuition and Payers'!$C$3:$SS$3='Enrollment and Attendance'!BP$3,IF('Tuition and Payers'!$C$2:$SS$2='Enrollment and Attendance'!$B19,IF('Tuition and Payers'!$C$13:$SS$13='Enrollment and Attendance'!BP$14,'Tuition and Payers'!$C$21:$SS$21,"")))), "")</f>
        <v/>
      </c>
      <c r="BQ19" s="352" t="str">
        <f t="array" ref="BQ19">IF(BQ$4="Y", SUM(IF('Tuition and Payers'!$C$3:$SS$3='Enrollment and Attendance'!BQ$3,IF('Tuition and Payers'!$C$2:$SS$2='Enrollment and Attendance'!$B19,IF('Tuition and Payers'!$C$13:$SS$13='Enrollment and Attendance'!BQ$14,'Tuition and Payers'!$C$21:$SS$21,"")))), "")</f>
        <v/>
      </c>
      <c r="BR19" s="352" t="str">
        <f t="array" ref="BR19">IF(BR$4="Y", SUM(IF('Tuition and Payers'!$C$3:$SS$3='Enrollment and Attendance'!BR$3,IF('Tuition and Payers'!$C$2:$SS$2='Enrollment and Attendance'!$B19,IF('Tuition and Payers'!$C$13:$SS$13='Enrollment and Attendance'!BR$14,'Tuition and Payers'!$C$21:$SS$21,"")))), "")</f>
        <v/>
      </c>
      <c r="BS19" s="352" t="str">
        <f t="array" ref="BS19">IF(BS$4="Y", SUM(IF('Tuition and Payers'!$C$3:$SS$3='Enrollment and Attendance'!BS$3,IF('Tuition and Payers'!$C$2:$SS$2='Enrollment and Attendance'!$B19,IF('Tuition and Payers'!$C$13:$SS$13='Enrollment and Attendance'!BS$14,'Tuition and Payers'!$C$21:$SS$21,"")))), "")</f>
        <v/>
      </c>
      <c r="BT19" s="352" t="str">
        <f t="array" ref="BT19">IF(BT$4="Y", SUM(IF('Tuition and Payers'!$C$3:$SS$3='Enrollment and Attendance'!BT$3,IF('Tuition and Payers'!$C$2:$SS$2='Enrollment and Attendance'!$B19,IF('Tuition and Payers'!$C$13:$SS$13='Enrollment and Attendance'!BT$14,'Tuition and Payers'!$C$21:$SS$21,"")))), "")</f>
        <v/>
      </c>
      <c r="BU19" s="352" t="str">
        <f t="array" ref="BU19">IF(BU$4="Y", SUM(IF('Tuition and Payers'!$C$3:$SS$3='Enrollment and Attendance'!BU$3,IF('Tuition and Payers'!$C$2:$SS$2='Enrollment and Attendance'!$B19,IF('Tuition and Payers'!$C$13:$SS$13='Enrollment and Attendance'!BU$14,'Tuition and Payers'!$C$21:$SS$21,"")))), "")</f>
        <v/>
      </c>
      <c r="BV19" s="352" t="str">
        <f t="array" ref="BV19">IF(BV$4="Y", SUM(IF('Tuition and Payers'!$C$3:$SS$3='Enrollment and Attendance'!BV$3,IF('Tuition and Payers'!$C$2:$SS$2='Enrollment and Attendance'!$B19,IF('Tuition and Payers'!$C$13:$SS$13='Enrollment and Attendance'!BV$14,'Tuition and Payers'!$C$21:$SS$21,"")))), "")</f>
        <v/>
      </c>
      <c r="BW19" s="352" t="str">
        <f t="array" ref="BW19">IF(BW$4="Y", SUM(IF('Tuition and Payers'!$C$3:$SS$3='Enrollment and Attendance'!BW$3,IF('Tuition and Payers'!$C$2:$SS$2='Enrollment and Attendance'!$B19,IF('Tuition and Payers'!$C$13:$SS$13='Enrollment and Attendance'!BW$14,'Tuition and Payers'!$C$21:$SS$21,"")))), "")</f>
        <v/>
      </c>
      <c r="BX19" s="352" t="str">
        <f t="array" ref="BX19">IF(BX$4="Y", SUM(IF('Tuition and Payers'!$C$3:$SS$3='Enrollment and Attendance'!BX$3,IF('Tuition and Payers'!$C$2:$SS$2='Enrollment and Attendance'!$B19,IF('Tuition and Payers'!$C$13:$SS$13='Enrollment and Attendance'!BX$14,'Tuition and Payers'!$C$21:$SS$21,"")))), "")</f>
        <v/>
      </c>
      <c r="BY19" s="352" t="str">
        <f t="array" ref="BY19">IF(BY$4="Y", SUM(IF('Tuition and Payers'!$C$3:$SS$3='Enrollment and Attendance'!BY$3,IF('Tuition and Payers'!$C$2:$SS$2='Enrollment and Attendance'!$B19,IF('Tuition and Payers'!$C$13:$SS$13='Enrollment and Attendance'!BY$14,'Tuition and Payers'!$C$21:$SS$21,"")))), "")</f>
        <v/>
      </c>
      <c r="BZ19" s="352" t="str">
        <f t="array" ref="BZ19">IF(BZ$4="Y", SUM(IF('Tuition and Payers'!$C$3:$SS$3='Enrollment and Attendance'!BZ$3,IF('Tuition and Payers'!$C$2:$SS$2='Enrollment and Attendance'!$B19,IF('Tuition and Payers'!$C$13:$SS$13='Enrollment and Attendance'!BZ$14,'Tuition and Payers'!$C$21:$SS$21,"")))), "")</f>
        <v/>
      </c>
      <c r="CA19" s="352" t="str">
        <f t="array" ref="CA19">IF(CA$4="Y", SUM(IF('Tuition and Payers'!$C$3:$SS$3='Enrollment and Attendance'!CA$3,IF('Tuition and Payers'!$C$2:$SS$2='Enrollment and Attendance'!$B19,IF('Tuition and Payers'!$C$13:$SS$13='Enrollment and Attendance'!CA$14,'Tuition and Payers'!$C$21:$SS$21,"")))), "")</f>
        <v/>
      </c>
      <c r="CB19" s="352" t="str">
        <f t="array" ref="CB19">IF(CB$4="Y", SUM(IF('Tuition and Payers'!$C$3:$SS$3='Enrollment and Attendance'!CB$3,IF('Tuition and Payers'!$C$2:$SS$2='Enrollment and Attendance'!$B19,IF('Tuition and Payers'!$C$13:$SS$13='Enrollment and Attendance'!CB$14,'Tuition and Payers'!$C$21:$SS$21,"")))), "")</f>
        <v/>
      </c>
      <c r="CC19" s="352" t="str">
        <f t="array" ref="CC19">IF(CC$4="Y", SUM(IF('Tuition and Payers'!$C$3:$SS$3='Enrollment and Attendance'!CC$3,IF('Tuition and Payers'!$C$2:$SS$2='Enrollment and Attendance'!$B19,IF('Tuition and Payers'!$C$13:$SS$13='Enrollment and Attendance'!CC$14,'Tuition and Payers'!$C$21:$SS$21,"")))), "")</f>
        <v/>
      </c>
      <c r="CD19" s="352" t="str">
        <f t="array" ref="CD19">IF(CD$4="Y", SUM(IF('Tuition and Payers'!$C$3:$SS$3='Enrollment and Attendance'!CD$3,IF('Tuition and Payers'!$C$2:$SS$2='Enrollment and Attendance'!$B19,IF('Tuition and Payers'!$C$13:$SS$13='Enrollment and Attendance'!CD$14,'Tuition and Payers'!$C$21:$SS$21,"")))), "")</f>
        <v/>
      </c>
      <c r="CE19" s="352" t="str">
        <f t="array" ref="CE19">IF(CE$4="Y", SUM(IF('Tuition and Payers'!$C$3:$SS$3='Enrollment and Attendance'!CE$3,IF('Tuition and Payers'!$C$2:$SS$2='Enrollment and Attendance'!$B19,IF('Tuition and Payers'!$C$13:$SS$13='Enrollment and Attendance'!CE$14,'Tuition and Payers'!$C$21:$SS$21,"")))), "")</f>
        <v/>
      </c>
      <c r="CF19" s="352" t="str">
        <f t="array" ref="CF19">IF(CF$4="Y", SUM(IF('Tuition and Payers'!$C$3:$SS$3='Enrollment and Attendance'!CF$3,IF('Tuition and Payers'!$C$2:$SS$2='Enrollment and Attendance'!$B19,IF('Tuition and Payers'!$C$13:$SS$13='Enrollment and Attendance'!CF$14,'Tuition and Payers'!$C$21:$SS$21,"")))), "")</f>
        <v/>
      </c>
      <c r="CG19" s="352" t="str">
        <f t="array" ref="CG19">IF(CG$4="Y", SUM(IF('Tuition and Payers'!$C$3:$SS$3='Enrollment and Attendance'!CG$3,IF('Tuition and Payers'!$C$2:$SS$2='Enrollment and Attendance'!$B19,IF('Tuition and Payers'!$C$13:$SS$13='Enrollment and Attendance'!CG$14,'Tuition and Payers'!$C$21:$SS$21,"")))), "")</f>
        <v/>
      </c>
      <c r="CH19" s="352" t="str">
        <f t="array" ref="CH19">IF(CH$4="Y", SUM(IF('Tuition and Payers'!$C$3:$SS$3='Enrollment and Attendance'!CH$3,IF('Tuition and Payers'!$C$2:$SS$2='Enrollment and Attendance'!$B19,IF('Tuition and Payers'!$C$13:$SS$13='Enrollment and Attendance'!CH$14,'Tuition and Payers'!$C$21:$SS$21,"")))), "")</f>
        <v/>
      </c>
      <c r="CI19" s="352" t="str">
        <f t="array" ref="CI19">IF(CI$4="Y", SUM(IF('Tuition and Payers'!$C$3:$SS$3='Enrollment and Attendance'!CI$3,IF('Tuition and Payers'!$C$2:$SS$2='Enrollment and Attendance'!$B19,IF('Tuition and Payers'!$C$13:$SS$13='Enrollment and Attendance'!CI$14,'Tuition and Payers'!$C$21:$SS$21,"")))), "")</f>
        <v/>
      </c>
      <c r="CJ19" s="352" t="str">
        <f t="array" ref="CJ19">IF(CJ$4="Y", SUM(IF('Tuition and Payers'!$C$3:$SS$3='Enrollment and Attendance'!CJ$3,IF('Tuition and Payers'!$C$2:$SS$2='Enrollment and Attendance'!$B19,IF('Tuition and Payers'!$C$13:$SS$13='Enrollment and Attendance'!CJ$14,'Tuition and Payers'!$C$21:$SS$21,"")))), "")</f>
        <v/>
      </c>
      <c r="CK19" s="352" t="str">
        <f t="array" ref="CK19">IF(CK$4="Y", SUM(IF('Tuition and Payers'!$C$3:$SS$3='Enrollment and Attendance'!CK$3,IF('Tuition and Payers'!$C$2:$SS$2='Enrollment and Attendance'!$B19,IF('Tuition and Payers'!$C$13:$SS$13='Enrollment and Attendance'!CK$14,'Tuition and Payers'!$C$21:$SS$21,"")))), "")</f>
        <v/>
      </c>
      <c r="CL19" s="352" t="str">
        <f t="array" ref="CL19">IF(CL$4="Y", SUM(IF('Tuition and Payers'!$C$3:$SS$3='Enrollment and Attendance'!CL$3,IF('Tuition and Payers'!$C$2:$SS$2='Enrollment and Attendance'!$B19,IF('Tuition and Payers'!$C$13:$SS$13='Enrollment and Attendance'!CL$14,'Tuition and Payers'!$C$21:$SS$21,"")))), "")</f>
        <v/>
      </c>
      <c r="CM19" s="352" t="str">
        <f t="array" ref="CM19">IF(CM$4="Y", SUM(IF('Tuition and Payers'!$C$3:$SS$3='Enrollment and Attendance'!CM$3,IF('Tuition and Payers'!$C$2:$SS$2='Enrollment and Attendance'!$B19,IF('Tuition and Payers'!$C$13:$SS$13='Enrollment and Attendance'!CM$14,'Tuition and Payers'!$C$21:$SS$21,"")))), "")</f>
        <v/>
      </c>
      <c r="CN19" s="352" t="str">
        <f t="array" ref="CN19">IF(CN$4="Y", SUM(IF('Tuition and Payers'!$C$3:$SS$3='Enrollment and Attendance'!CN$3,IF('Tuition and Payers'!$C$2:$SS$2='Enrollment and Attendance'!$B19,IF('Tuition and Payers'!$C$13:$SS$13='Enrollment and Attendance'!CN$14,'Tuition and Payers'!$C$21:$SS$21,"")))), "")</f>
        <v/>
      </c>
      <c r="CO19" s="352" t="str">
        <f t="array" ref="CO19">IF(CO$4="Y", SUM(IF('Tuition and Payers'!$C$3:$SS$3='Enrollment and Attendance'!CO$3,IF('Tuition and Payers'!$C$2:$SS$2='Enrollment and Attendance'!$B19,IF('Tuition and Payers'!$C$13:$SS$13='Enrollment and Attendance'!CO$14,'Tuition and Payers'!$C$21:$SS$21,"")))), "")</f>
        <v/>
      </c>
      <c r="CP19" s="352" t="str">
        <f t="array" ref="CP19">IF(CP$4="Y", SUM(IF('Tuition and Payers'!$C$3:$SS$3='Enrollment and Attendance'!CP$3,IF('Tuition and Payers'!$C$2:$SS$2='Enrollment and Attendance'!$B19,IF('Tuition and Payers'!$C$13:$SS$13='Enrollment and Attendance'!CP$14,'Tuition and Payers'!$C$21:$SS$21,"")))), "")</f>
        <v/>
      </c>
      <c r="CQ19" s="352" t="str">
        <f t="array" ref="CQ19">IF(CQ$4="Y", SUM(IF('Tuition and Payers'!$C$3:$SS$3='Enrollment and Attendance'!CQ$3,IF('Tuition and Payers'!$C$2:$SS$2='Enrollment and Attendance'!$B19,IF('Tuition and Payers'!$C$13:$SS$13='Enrollment and Attendance'!CQ$14,'Tuition and Payers'!$C$21:$SS$21,"")))), "")</f>
        <v/>
      </c>
      <c r="CR19" s="352" t="str">
        <f t="array" ref="CR19">IF(CR$4="Y", SUM(IF('Tuition and Payers'!$C$3:$SS$3='Enrollment and Attendance'!CR$3,IF('Tuition and Payers'!$C$2:$SS$2='Enrollment and Attendance'!$B19,IF('Tuition and Payers'!$C$13:$SS$13='Enrollment and Attendance'!CR$14,'Tuition and Payers'!$C$21:$SS$21,"")))), "")</f>
        <v/>
      </c>
      <c r="CS19" s="352" t="str">
        <f t="array" ref="CS19">IF(CS$4="Y", SUM(IF('Tuition and Payers'!$C$3:$SS$3='Enrollment and Attendance'!CS$3,IF('Tuition and Payers'!$C$2:$SS$2='Enrollment and Attendance'!$B19,IF('Tuition and Payers'!$C$13:$SS$13='Enrollment and Attendance'!CS$14,'Tuition and Payers'!$C$21:$SS$21,"")))), "")</f>
        <v/>
      </c>
      <c r="CT19" s="352" t="str">
        <f t="array" ref="CT19">IF(CT$4="Y", SUM(IF('Tuition and Payers'!$C$3:$SS$3='Enrollment and Attendance'!CT$3,IF('Tuition and Payers'!$C$2:$SS$2='Enrollment and Attendance'!$B19,IF('Tuition and Payers'!$C$13:$SS$13='Enrollment and Attendance'!CT$14,'Tuition and Payers'!$C$21:$SS$21,"")))), "")</f>
        <v/>
      </c>
      <c r="CU19" s="352" t="str">
        <f t="array" ref="CU19">IF(CU$4="Y", SUM(IF('Tuition and Payers'!$C$3:$SS$3='Enrollment and Attendance'!CU$3,IF('Tuition and Payers'!$C$2:$SS$2='Enrollment and Attendance'!$B19,IF('Tuition and Payers'!$C$13:$SS$13='Enrollment and Attendance'!CU$14,'Tuition and Payers'!$C$21:$SS$21,"")))), "")</f>
        <v/>
      </c>
      <c r="CV19" s="352" t="str">
        <f t="array" ref="CV19">IF(CV$4="Y", SUM(IF('Tuition and Payers'!$C$3:$SS$3='Enrollment and Attendance'!CV$3,IF('Tuition and Payers'!$C$2:$SS$2='Enrollment and Attendance'!$B19,IF('Tuition and Payers'!$C$13:$SS$13='Enrollment and Attendance'!CV$14,'Tuition and Payers'!$C$21:$SS$21,"")))), "")</f>
        <v/>
      </c>
      <c r="CW19" s="352" t="str">
        <f t="array" ref="CW19">IF(CW$4="Y", SUM(IF('Tuition and Payers'!$C$3:$SS$3='Enrollment and Attendance'!CW$3,IF('Tuition and Payers'!$C$2:$SS$2='Enrollment and Attendance'!$B19,IF('Tuition and Payers'!$C$13:$SS$13='Enrollment and Attendance'!CW$14,'Tuition and Payers'!$C$21:$SS$21,"")))), "")</f>
        <v/>
      </c>
      <c r="CX19" s="352" t="str">
        <f t="array" ref="CX19">IF(CX$4="Y", SUM(IF('Tuition and Payers'!$C$3:$SS$3='Enrollment and Attendance'!CX$3,IF('Tuition and Payers'!$C$2:$SS$2='Enrollment and Attendance'!$B19,IF('Tuition and Payers'!$C$13:$SS$13='Enrollment and Attendance'!CX$14,'Tuition and Payers'!$C$21:$SS$21,"")))), "")</f>
        <v/>
      </c>
      <c r="CY19" s="352" t="str">
        <f t="array" ref="CY19">IF(CY$4="Y", SUM(IF('Tuition and Payers'!$C$3:$SS$3='Enrollment and Attendance'!CY$3,IF('Tuition and Payers'!$C$2:$SS$2='Enrollment and Attendance'!$B19,IF('Tuition and Payers'!$C$13:$SS$13='Enrollment and Attendance'!CY$14,'Tuition and Payers'!$C$21:$SS$21,"")))), "")</f>
        <v/>
      </c>
      <c r="CZ19" s="352" t="str">
        <f t="array" ref="CZ19">IF(CZ$4="Y", SUM(IF('Tuition and Payers'!$C$3:$SS$3='Enrollment and Attendance'!CZ$3,IF('Tuition and Payers'!$C$2:$SS$2='Enrollment and Attendance'!$B19,IF('Tuition and Payers'!$C$13:$SS$13='Enrollment and Attendance'!CZ$14,'Tuition and Payers'!$C$21:$SS$21,"")))), "")</f>
        <v/>
      </c>
      <c r="DA19" s="352" t="str">
        <f t="array" ref="DA19">IF(DA$4="Y", SUM(IF('Tuition and Payers'!$C$3:$SS$3='Enrollment and Attendance'!DA$3,IF('Tuition and Payers'!$C$2:$SS$2='Enrollment and Attendance'!$B19,IF('Tuition and Payers'!$C$13:$SS$13='Enrollment and Attendance'!DA$14,'Tuition and Payers'!$C$21:$SS$21,"")))), "")</f>
        <v/>
      </c>
    </row>
    <row r="20" spans="1:133" x14ac:dyDescent="0.25">
      <c r="A20" s="830" t="s">
        <v>588</v>
      </c>
      <c r="B20" s="832"/>
      <c r="C20" s="884"/>
      <c r="D20" s="884"/>
      <c r="E20" s="884"/>
      <c r="F20" s="884"/>
      <c r="G20" s="157"/>
      <c r="H20" s="860"/>
      <c r="I20" s="860"/>
      <c r="J20" s="860"/>
      <c r="K20" s="860"/>
      <c r="L20" s="860"/>
      <c r="M20" s="860"/>
      <c r="N20" s="860"/>
      <c r="O20" s="860"/>
      <c r="P20" s="860"/>
      <c r="Q20" s="860"/>
      <c r="R20" s="860"/>
      <c r="S20" s="860"/>
      <c r="T20" s="860"/>
      <c r="U20" s="860"/>
      <c r="V20" s="860"/>
      <c r="W20" s="860"/>
      <c r="X20" s="860"/>
      <c r="Y20" s="860"/>
      <c r="Z20" s="860"/>
      <c r="AA20" s="860"/>
      <c r="AB20" s="860"/>
      <c r="AC20" s="860"/>
      <c r="AD20" s="860"/>
      <c r="AE20" s="860"/>
      <c r="AF20" s="860"/>
      <c r="AG20" s="860"/>
      <c r="AH20" s="860"/>
      <c r="AI20" s="860"/>
      <c r="AJ20" s="860"/>
      <c r="AK20" s="860"/>
      <c r="AL20" s="860"/>
      <c r="AM20" s="860"/>
      <c r="AN20" s="860"/>
      <c r="AO20" s="860"/>
      <c r="AP20" s="860"/>
      <c r="AQ20" s="860"/>
      <c r="AR20" s="860"/>
      <c r="AS20" s="860"/>
      <c r="AT20" s="860"/>
      <c r="AU20" s="860"/>
      <c r="AV20" s="860"/>
      <c r="AW20" s="860"/>
      <c r="AX20" s="860"/>
      <c r="AY20" s="860"/>
      <c r="AZ20" s="860"/>
      <c r="BA20" s="860"/>
      <c r="BB20" s="860"/>
      <c r="BC20" s="860"/>
      <c r="BD20" s="860"/>
      <c r="BE20" s="860"/>
      <c r="BF20" s="860"/>
      <c r="BG20" s="860"/>
      <c r="BH20" s="860"/>
      <c r="BI20" s="860"/>
      <c r="BJ20" s="860"/>
      <c r="BK20" s="860"/>
      <c r="BL20" s="860"/>
      <c r="BM20" s="860"/>
      <c r="BN20" s="860"/>
      <c r="BO20" s="860"/>
      <c r="BP20" s="860"/>
      <c r="BQ20" s="860"/>
      <c r="BR20" s="860"/>
      <c r="BS20" s="860"/>
      <c r="BT20" s="860"/>
      <c r="BU20" s="860"/>
      <c r="BV20" s="860"/>
      <c r="BW20" s="860"/>
      <c r="BX20" s="860"/>
      <c r="BY20" s="860"/>
      <c r="BZ20" s="860"/>
      <c r="CA20" s="860"/>
      <c r="CB20" s="860"/>
      <c r="CC20" s="860"/>
      <c r="CD20" s="860"/>
      <c r="CE20" s="860"/>
      <c r="CF20" s="860"/>
      <c r="CG20" s="860"/>
      <c r="CH20" s="860"/>
      <c r="CI20" s="860"/>
      <c r="CJ20" s="860"/>
      <c r="CK20" s="860"/>
      <c r="CL20" s="860"/>
      <c r="CM20" s="860"/>
      <c r="CN20" s="860"/>
      <c r="CO20" s="860"/>
      <c r="CP20" s="860"/>
      <c r="CQ20" s="860"/>
      <c r="CR20" s="860"/>
      <c r="CS20" s="860"/>
      <c r="CT20" s="860"/>
      <c r="CU20" s="860"/>
      <c r="CV20" s="860"/>
      <c r="CW20" s="860"/>
      <c r="CX20" s="860"/>
      <c r="CY20" s="860"/>
      <c r="CZ20" s="860"/>
      <c r="DA20" s="860"/>
    </row>
    <row r="21" spans="1:133" x14ac:dyDescent="0.25">
      <c r="A21" s="150">
        <v>11</v>
      </c>
      <c r="B21" s="151" t="s">
        <v>528</v>
      </c>
      <c r="C21" s="886" t="s">
        <v>131</v>
      </c>
      <c r="D21" s="887"/>
      <c r="E21" s="888"/>
      <c r="F21" s="889"/>
      <c r="G21" s="560"/>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G21" s="876"/>
      <c r="BH21" s="876"/>
      <c r="BI21" s="876"/>
      <c r="BJ21" s="876"/>
      <c r="BK21" s="876"/>
      <c r="BL21" s="876"/>
      <c r="BM21" s="876"/>
      <c r="BN21" s="876"/>
      <c r="BO21" s="876"/>
      <c r="BP21" s="876"/>
      <c r="BQ21" s="876"/>
      <c r="BR21" s="876"/>
      <c r="BS21" s="876"/>
      <c r="BT21" s="876"/>
      <c r="BU21" s="876"/>
      <c r="BV21" s="876"/>
      <c r="BW21" s="876"/>
      <c r="BX21" s="876"/>
      <c r="BY21" s="876"/>
      <c r="BZ21" s="876"/>
      <c r="CA21" s="876"/>
      <c r="CB21" s="876"/>
      <c r="CC21" s="876"/>
      <c r="CD21" s="876"/>
      <c r="CE21" s="876"/>
      <c r="CF21" s="876"/>
      <c r="CG21" s="876"/>
      <c r="CH21" s="876"/>
      <c r="CI21" s="876"/>
      <c r="CJ21" s="876"/>
      <c r="CK21" s="876"/>
      <c r="CL21" s="876"/>
      <c r="CM21" s="876"/>
      <c r="CN21" s="876"/>
      <c r="CO21" s="876"/>
      <c r="CP21" s="876"/>
      <c r="CQ21" s="876"/>
      <c r="CR21" s="876"/>
      <c r="CS21" s="876"/>
      <c r="CT21" s="876"/>
      <c r="CU21" s="876"/>
      <c r="CV21" s="876"/>
      <c r="CW21" s="876"/>
      <c r="CX21" s="876"/>
      <c r="CY21" s="876"/>
      <c r="CZ21" s="876"/>
      <c r="DA21" s="876"/>
    </row>
    <row r="22" spans="1:133" s="73" customFormat="1" x14ac:dyDescent="0.25">
      <c r="A22" s="318"/>
      <c r="B22" s="319"/>
      <c r="C22" s="303" t="s">
        <v>8</v>
      </c>
      <c r="D22" s="304" t="s">
        <v>7</v>
      </c>
      <c r="E22" s="303" t="s">
        <v>8</v>
      </c>
      <c r="F22" s="304" t="s">
        <v>7</v>
      </c>
      <c r="G22" s="320"/>
      <c r="H22" s="244" t="str">
        <f>IF(H4="Y", "Full-time", "")</f>
        <v/>
      </c>
      <c r="I22" s="244" t="str">
        <f>IF(H4="Y", "Part-time", "")</f>
        <v/>
      </c>
      <c r="J22" s="244" t="str">
        <f t="shared" ref="J22" si="335">IF(J4="Y", "Full-time", "")</f>
        <v/>
      </c>
      <c r="K22" s="244" t="str">
        <f t="shared" ref="K22" si="336">IF(J4="Y", "Part-time", "")</f>
        <v/>
      </c>
      <c r="L22" s="244" t="str">
        <f t="shared" ref="L22" si="337">IF(L4="Y", "Full-time", "")</f>
        <v/>
      </c>
      <c r="M22" s="244" t="str">
        <f t="shared" ref="M22" si="338">IF(L4="Y", "Part-time", "")</f>
        <v/>
      </c>
      <c r="N22" s="244" t="str">
        <f t="shared" ref="N22" si="339">IF(N4="Y", "Full-time", "")</f>
        <v/>
      </c>
      <c r="O22" s="244" t="str">
        <f t="shared" ref="O22" si="340">IF(N4="Y", "Part-time", "")</f>
        <v/>
      </c>
      <c r="P22" s="244" t="str">
        <f t="shared" ref="P22" si="341">IF(P4="Y", "Full-time", "")</f>
        <v/>
      </c>
      <c r="Q22" s="244" t="str">
        <f t="shared" ref="Q22" si="342">IF(P4="Y", "Part-time", "")</f>
        <v/>
      </c>
      <c r="R22" s="244" t="str">
        <f t="shared" ref="R22" si="343">IF(R4="Y", "Full-time", "")</f>
        <v/>
      </c>
      <c r="S22" s="244" t="str">
        <f t="shared" ref="S22" si="344">IF(R4="Y", "Part-time", "")</f>
        <v/>
      </c>
      <c r="T22" s="244" t="str">
        <f t="shared" ref="T22" si="345">IF(T4="Y", "Full-time", "")</f>
        <v/>
      </c>
      <c r="U22" s="244" t="str">
        <f t="shared" ref="U22" si="346">IF(T4="Y", "Part-time", "")</f>
        <v/>
      </c>
      <c r="V22" s="244" t="str">
        <f t="shared" ref="V22" si="347">IF(V4="Y", "Full-time", "")</f>
        <v/>
      </c>
      <c r="W22" s="244" t="str">
        <f t="shared" ref="W22" si="348">IF(V4="Y", "Part-time", "")</f>
        <v/>
      </c>
      <c r="X22" s="244" t="str">
        <f t="shared" ref="X22" si="349">IF(X4="Y", "Full-time", "")</f>
        <v/>
      </c>
      <c r="Y22" s="244" t="str">
        <f t="shared" ref="Y22" si="350">IF(X4="Y", "Part-time", "")</f>
        <v/>
      </c>
      <c r="Z22" s="244" t="str">
        <f t="shared" ref="Z22" si="351">IF(Z4="Y", "Full-time", "")</f>
        <v/>
      </c>
      <c r="AA22" s="244" t="str">
        <f t="shared" ref="AA22" si="352">IF(Z4="Y", "Part-time", "")</f>
        <v/>
      </c>
      <c r="AB22" s="244" t="str">
        <f t="shared" ref="AB22" si="353">IF(AB4="Y", "Full-time", "")</f>
        <v/>
      </c>
      <c r="AC22" s="244" t="str">
        <f t="shared" ref="AC22" si="354">IF(AB4="Y", "Part-time", "")</f>
        <v/>
      </c>
      <c r="AD22" s="244" t="str">
        <f t="shared" ref="AD22" si="355">IF(AD4="Y", "Full-time", "")</f>
        <v/>
      </c>
      <c r="AE22" s="244" t="str">
        <f t="shared" ref="AE22" si="356">IF(AD4="Y", "Part-time", "")</f>
        <v/>
      </c>
      <c r="AF22" s="244" t="str">
        <f t="shared" ref="AF22" si="357">IF(AF4="Y", "Full-time", "")</f>
        <v/>
      </c>
      <c r="AG22" s="244" t="str">
        <f t="shared" ref="AG22" si="358">IF(AF4="Y", "Part-time", "")</f>
        <v/>
      </c>
      <c r="AH22" s="244" t="str">
        <f t="shared" ref="AH22" si="359">IF(AH4="Y", "Full-time", "")</f>
        <v/>
      </c>
      <c r="AI22" s="244" t="str">
        <f t="shared" ref="AI22" si="360">IF(AH4="Y", "Part-time", "")</f>
        <v/>
      </c>
      <c r="AJ22" s="244" t="str">
        <f t="shared" ref="AJ22" si="361">IF(AJ4="Y", "Full-time", "")</f>
        <v/>
      </c>
      <c r="AK22" s="244" t="str">
        <f t="shared" ref="AK22" si="362">IF(AJ4="Y", "Part-time", "")</f>
        <v/>
      </c>
      <c r="AL22" s="244" t="str">
        <f t="shared" ref="AL22" si="363">IF(AL4="Y", "Full-time", "")</f>
        <v/>
      </c>
      <c r="AM22" s="244" t="str">
        <f t="shared" ref="AM22" si="364">IF(AL4="Y", "Part-time", "")</f>
        <v/>
      </c>
      <c r="AN22" s="244" t="str">
        <f t="shared" ref="AN22" si="365">IF(AN4="Y", "Full-time", "")</f>
        <v/>
      </c>
      <c r="AO22" s="244" t="str">
        <f t="shared" ref="AO22" si="366">IF(AN4="Y", "Part-time", "")</f>
        <v/>
      </c>
      <c r="AP22" s="244" t="str">
        <f t="shared" ref="AP22" si="367">IF(AP4="Y", "Full-time", "")</f>
        <v/>
      </c>
      <c r="AQ22" s="244" t="str">
        <f t="shared" ref="AQ22" si="368">IF(AP4="Y", "Part-time", "")</f>
        <v/>
      </c>
      <c r="AR22" s="244" t="str">
        <f t="shared" ref="AR22" si="369">IF(AR4="Y", "Full-time", "")</f>
        <v/>
      </c>
      <c r="AS22" s="244" t="str">
        <f t="shared" ref="AS22" si="370">IF(AR4="Y", "Part-time", "")</f>
        <v/>
      </c>
      <c r="AT22" s="244" t="str">
        <f t="shared" ref="AT22" si="371">IF(AT4="Y", "Full-time", "")</f>
        <v/>
      </c>
      <c r="AU22" s="244" t="str">
        <f t="shared" ref="AU22" si="372">IF(AT4="Y", "Part-time", "")</f>
        <v/>
      </c>
      <c r="AV22" s="244" t="str">
        <f t="shared" ref="AV22" si="373">IF(AV4="Y", "Full-time", "")</f>
        <v/>
      </c>
      <c r="AW22" s="244" t="str">
        <f t="shared" ref="AW22" si="374">IF(AV4="Y", "Part-time", "")</f>
        <v/>
      </c>
      <c r="AX22" s="244" t="str">
        <f t="shared" ref="AX22" si="375">IF(AX4="Y", "Full-time", "")</f>
        <v/>
      </c>
      <c r="AY22" s="244" t="str">
        <f t="shared" ref="AY22" si="376">IF(AX4="Y", "Part-time", "")</f>
        <v/>
      </c>
      <c r="AZ22" s="244" t="str">
        <f t="shared" ref="AZ22" si="377">IF(AZ4="Y", "Full-time", "")</f>
        <v/>
      </c>
      <c r="BA22" s="244" t="str">
        <f t="shared" ref="BA22" si="378">IF(AZ4="Y", "Part-time", "")</f>
        <v/>
      </c>
      <c r="BB22" s="244" t="str">
        <f t="shared" ref="BB22" si="379">IF(BB4="Y", "Full-time", "")</f>
        <v/>
      </c>
      <c r="BC22" s="244" t="str">
        <f t="shared" ref="BC22" si="380">IF(BB4="Y", "Part-time", "")</f>
        <v/>
      </c>
      <c r="BD22" s="244" t="str">
        <f t="shared" ref="BD22" si="381">IF(BD4="Y", "Full-time", "")</f>
        <v/>
      </c>
      <c r="BE22" s="244" t="str">
        <f t="shared" ref="BE22" si="382">IF(BD4="Y", "Part-time", "")</f>
        <v/>
      </c>
      <c r="BF22" s="244" t="str">
        <f t="shared" ref="BF22" si="383">IF(BF4="Y", "Full-time", "")</f>
        <v/>
      </c>
      <c r="BG22" s="244" t="str">
        <f t="shared" ref="BG22" si="384">IF(BF4="Y", "Part-time", "")</f>
        <v/>
      </c>
      <c r="BH22" s="244" t="str">
        <f t="shared" ref="BH22" si="385">IF(BH4="Y", "Full-time", "")</f>
        <v/>
      </c>
      <c r="BI22" s="244" t="str">
        <f t="shared" ref="BI22" si="386">IF(BH4="Y", "Part-time", "")</f>
        <v/>
      </c>
      <c r="BJ22" s="244" t="str">
        <f t="shared" ref="BJ22" si="387">IF(BJ4="Y", "Full-time", "")</f>
        <v/>
      </c>
      <c r="BK22" s="244" t="str">
        <f t="shared" ref="BK22" si="388">IF(BJ4="Y", "Part-time", "")</f>
        <v/>
      </c>
      <c r="BL22" s="244" t="str">
        <f t="shared" ref="BL22" si="389">IF(BL4="Y", "Full-time", "")</f>
        <v/>
      </c>
      <c r="BM22" s="244" t="str">
        <f t="shared" ref="BM22" si="390">IF(BL4="Y", "Part-time", "")</f>
        <v/>
      </c>
      <c r="BN22" s="244" t="str">
        <f t="shared" ref="BN22" si="391">IF(BN4="Y", "Full-time", "")</f>
        <v/>
      </c>
      <c r="BO22" s="244" t="str">
        <f t="shared" ref="BO22" si="392">IF(BN4="Y", "Part-time", "")</f>
        <v/>
      </c>
      <c r="BP22" s="244" t="str">
        <f t="shared" ref="BP22" si="393">IF(BP4="Y", "Full-time", "")</f>
        <v/>
      </c>
      <c r="BQ22" s="244" t="str">
        <f t="shared" ref="BQ22" si="394">IF(BP4="Y", "Part-time", "")</f>
        <v/>
      </c>
      <c r="BR22" s="244" t="str">
        <f t="shared" ref="BR22" si="395">IF(BR4="Y", "Full-time", "")</f>
        <v/>
      </c>
      <c r="BS22" s="244" t="str">
        <f t="shared" ref="BS22" si="396">IF(BR4="Y", "Part-time", "")</f>
        <v/>
      </c>
      <c r="BT22" s="244" t="str">
        <f t="shared" ref="BT22" si="397">IF(BT4="Y", "Full-time", "")</f>
        <v/>
      </c>
      <c r="BU22" s="244" t="str">
        <f t="shared" ref="BU22" si="398">IF(BT4="Y", "Part-time", "")</f>
        <v/>
      </c>
      <c r="BV22" s="244" t="str">
        <f t="shared" ref="BV22" si="399">IF(BV4="Y", "Full-time", "")</f>
        <v/>
      </c>
      <c r="BW22" s="244" t="str">
        <f t="shared" ref="BW22" si="400">IF(BV4="Y", "Part-time", "")</f>
        <v/>
      </c>
      <c r="BX22" s="244" t="str">
        <f t="shared" ref="BX22" si="401">IF(BX4="Y", "Full-time", "")</f>
        <v/>
      </c>
      <c r="BY22" s="244" t="str">
        <f t="shared" ref="BY22" si="402">IF(BX4="Y", "Part-time", "")</f>
        <v/>
      </c>
      <c r="BZ22" s="244" t="str">
        <f t="shared" ref="BZ22" si="403">IF(BZ4="Y", "Full-time", "")</f>
        <v/>
      </c>
      <c r="CA22" s="244" t="str">
        <f t="shared" ref="CA22" si="404">IF(BZ4="Y", "Part-time", "")</f>
        <v/>
      </c>
      <c r="CB22" s="244" t="str">
        <f t="shared" ref="CB22" si="405">IF(CB4="Y", "Full-time", "")</f>
        <v/>
      </c>
      <c r="CC22" s="244" t="str">
        <f t="shared" ref="CC22" si="406">IF(CB4="Y", "Part-time", "")</f>
        <v/>
      </c>
      <c r="CD22" s="244" t="str">
        <f t="shared" ref="CD22" si="407">IF(CD4="Y", "Full-time", "")</f>
        <v/>
      </c>
      <c r="CE22" s="244" t="str">
        <f t="shared" ref="CE22" si="408">IF(CD4="Y", "Part-time", "")</f>
        <v/>
      </c>
      <c r="CF22" s="244" t="str">
        <f t="shared" ref="CF22" si="409">IF(CF4="Y", "Full-time", "")</f>
        <v/>
      </c>
      <c r="CG22" s="244" t="str">
        <f t="shared" ref="CG22" si="410">IF(CF4="Y", "Part-time", "")</f>
        <v/>
      </c>
      <c r="CH22" s="244" t="str">
        <f t="shared" ref="CH22" si="411">IF(CH4="Y", "Full-time", "")</f>
        <v/>
      </c>
      <c r="CI22" s="244" t="str">
        <f t="shared" ref="CI22" si="412">IF(CH4="Y", "Part-time", "")</f>
        <v/>
      </c>
      <c r="CJ22" s="244" t="str">
        <f t="shared" ref="CJ22" si="413">IF(CJ4="Y", "Full-time", "")</f>
        <v/>
      </c>
      <c r="CK22" s="244" t="str">
        <f t="shared" ref="CK22" si="414">IF(CJ4="Y", "Part-time", "")</f>
        <v/>
      </c>
      <c r="CL22" s="244" t="str">
        <f t="shared" ref="CL22" si="415">IF(CL4="Y", "Full-time", "")</f>
        <v/>
      </c>
      <c r="CM22" s="244" t="str">
        <f t="shared" ref="CM22" si="416">IF(CL4="Y", "Part-time", "")</f>
        <v/>
      </c>
      <c r="CN22" s="244" t="str">
        <f t="shared" ref="CN22" si="417">IF(CN4="Y", "Full-time", "")</f>
        <v/>
      </c>
      <c r="CO22" s="244" t="str">
        <f t="shared" ref="CO22" si="418">IF(CN4="Y", "Part-time", "")</f>
        <v/>
      </c>
      <c r="CP22" s="244" t="str">
        <f t="shared" ref="CP22" si="419">IF(CP4="Y", "Full-time", "")</f>
        <v/>
      </c>
      <c r="CQ22" s="244" t="str">
        <f t="shared" ref="CQ22" si="420">IF(CP4="Y", "Part-time", "")</f>
        <v/>
      </c>
      <c r="CR22" s="244" t="str">
        <f t="shared" ref="CR22" si="421">IF(CR4="Y", "Full-time", "")</f>
        <v/>
      </c>
      <c r="CS22" s="244" t="str">
        <f t="shared" ref="CS22" si="422">IF(CR4="Y", "Part-time", "")</f>
        <v/>
      </c>
      <c r="CT22" s="244" t="str">
        <f t="shared" ref="CT22" si="423">IF(CT4="Y", "Full-time", "")</f>
        <v/>
      </c>
      <c r="CU22" s="244" t="str">
        <f t="shared" ref="CU22" si="424">IF(CT4="Y", "Part-time", "")</f>
        <v/>
      </c>
      <c r="CV22" s="244" t="str">
        <f t="shared" ref="CV22" si="425">IF(CV4="Y", "Full-time", "")</f>
        <v/>
      </c>
      <c r="CW22" s="244" t="str">
        <f t="shared" ref="CW22" si="426">IF(CV4="Y", "Part-time", "")</f>
        <v/>
      </c>
      <c r="CX22" s="244" t="str">
        <f t="shared" ref="CX22" si="427">IF(CX4="Y", "Full-time", "")</f>
        <v/>
      </c>
      <c r="CY22" s="244" t="str">
        <f t="shared" ref="CY22" si="428">IF(CX4="Y", "Part-time", "")</f>
        <v/>
      </c>
      <c r="CZ22" s="244" t="str">
        <f t="shared" ref="CZ22" si="429">IF(CZ4="Y", "Full-time", "")</f>
        <v/>
      </c>
      <c r="DA22" s="244" t="str">
        <f t="shared" ref="DA22" si="430">IF(CZ4="Y", "Part-time", "")</f>
        <v/>
      </c>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row>
    <row r="23" spans="1:133" s="185" customFormat="1" x14ac:dyDescent="0.25">
      <c r="A23" s="140">
        <v>12</v>
      </c>
      <c r="B23" s="196" t="s">
        <v>284</v>
      </c>
      <c r="C23" s="324">
        <v>2</v>
      </c>
      <c r="D23" s="325"/>
      <c r="E23" s="556"/>
      <c r="F23" s="557"/>
      <c r="G23" s="555"/>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251"/>
      <c r="DC23" s="251"/>
      <c r="DD23" s="251"/>
      <c r="DE23" s="251"/>
      <c r="DF23" s="251"/>
      <c r="DG23" s="251"/>
      <c r="DH23" s="251"/>
      <c r="DI23" s="251"/>
      <c r="DJ23" s="251"/>
      <c r="DK23" s="251"/>
      <c r="DL23" s="251"/>
      <c r="DM23" s="251"/>
      <c r="DN23" s="251"/>
      <c r="DO23" s="251"/>
      <c r="DP23" s="251"/>
      <c r="DQ23" s="251"/>
      <c r="DR23" s="251"/>
      <c r="DS23" s="251"/>
      <c r="DT23" s="251"/>
      <c r="DU23" s="251"/>
      <c r="DV23" s="251"/>
      <c r="DW23" s="251"/>
      <c r="DX23" s="251"/>
      <c r="DY23" s="251"/>
      <c r="DZ23" s="251"/>
      <c r="EA23" s="251"/>
      <c r="EB23" s="251"/>
      <c r="EC23" s="251"/>
    </row>
    <row r="24" spans="1:133" s="185" customFormat="1" x14ac:dyDescent="0.25">
      <c r="A24" s="140">
        <v>13</v>
      </c>
      <c r="B24" s="196" t="s">
        <v>265</v>
      </c>
      <c r="C24" s="324">
        <v>1</v>
      </c>
      <c r="D24" s="325"/>
      <c r="E24" s="556"/>
      <c r="F24" s="557"/>
      <c r="G24" s="555"/>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251"/>
      <c r="DC24" s="251"/>
      <c r="DD24" s="251"/>
      <c r="DE24" s="251"/>
      <c r="DF24" s="251"/>
      <c r="DG24" s="251"/>
      <c r="DH24" s="251"/>
      <c r="DI24" s="251"/>
      <c r="DJ24" s="251"/>
      <c r="DK24" s="251"/>
      <c r="DL24" s="251"/>
      <c r="DM24" s="251"/>
      <c r="DN24" s="251"/>
      <c r="DO24" s="251"/>
      <c r="DP24" s="251"/>
      <c r="DQ24" s="251"/>
      <c r="DR24" s="251"/>
      <c r="DS24" s="251"/>
      <c r="DT24" s="251"/>
      <c r="DU24" s="251"/>
      <c r="DV24" s="251"/>
      <c r="DW24" s="251"/>
      <c r="DX24" s="251"/>
      <c r="DY24" s="251"/>
      <c r="DZ24" s="251"/>
      <c r="EA24" s="251"/>
      <c r="EB24" s="251"/>
      <c r="EC24" s="251"/>
    </row>
    <row r="25" spans="1:133" s="185" customFormat="1" x14ac:dyDescent="0.25">
      <c r="A25" s="140">
        <v>14</v>
      </c>
      <c r="B25" s="196" t="s">
        <v>266</v>
      </c>
      <c r="C25" s="324"/>
      <c r="D25" s="325"/>
      <c r="E25" s="556"/>
      <c r="F25" s="557"/>
      <c r="G25" s="555"/>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251"/>
      <c r="DC25" s="251"/>
      <c r="DD25" s="251"/>
      <c r="DE25" s="251"/>
      <c r="DF25" s="251"/>
      <c r="DG25" s="251"/>
      <c r="DH25" s="251"/>
      <c r="DI25" s="251"/>
      <c r="DJ25" s="251"/>
      <c r="DK25" s="251"/>
      <c r="DL25" s="251"/>
      <c r="DM25" s="251"/>
      <c r="DN25" s="251"/>
      <c r="DO25" s="251"/>
      <c r="DP25" s="251"/>
      <c r="DQ25" s="251"/>
      <c r="DR25" s="251"/>
      <c r="DS25" s="251"/>
      <c r="DT25" s="251"/>
      <c r="DU25" s="251"/>
      <c r="DV25" s="251"/>
      <c r="DW25" s="251"/>
      <c r="DX25" s="251"/>
      <c r="DY25" s="251"/>
      <c r="DZ25" s="251"/>
      <c r="EA25" s="251"/>
      <c r="EB25" s="251"/>
      <c r="EC25" s="251"/>
    </row>
    <row r="26" spans="1:133" s="185" customFormat="1" x14ac:dyDescent="0.25">
      <c r="A26" s="140">
        <v>15</v>
      </c>
      <c r="B26" s="197" t="s">
        <v>285</v>
      </c>
      <c r="C26" s="324">
        <v>2</v>
      </c>
      <c r="D26" s="325"/>
      <c r="E26" s="556"/>
      <c r="F26" s="557"/>
      <c r="G26" s="555"/>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251"/>
      <c r="DC26" s="251"/>
      <c r="DD26" s="251"/>
      <c r="DE26" s="251"/>
      <c r="DF26" s="251"/>
      <c r="DG26" s="251"/>
      <c r="DH26" s="251"/>
      <c r="DI26" s="251"/>
      <c r="DJ26" s="251"/>
      <c r="DK26" s="251"/>
      <c r="DL26" s="251"/>
      <c r="DM26" s="251"/>
      <c r="DN26" s="251"/>
      <c r="DO26" s="251"/>
      <c r="DP26" s="251"/>
      <c r="DQ26" s="251"/>
      <c r="DR26" s="251"/>
      <c r="DS26" s="251"/>
      <c r="DT26" s="251"/>
      <c r="DU26" s="251"/>
      <c r="DV26" s="251"/>
      <c r="DW26" s="251"/>
      <c r="DX26" s="251"/>
      <c r="DY26" s="251"/>
      <c r="DZ26" s="251"/>
      <c r="EA26" s="251"/>
      <c r="EB26" s="251"/>
      <c r="EC26" s="251"/>
    </row>
    <row r="27" spans="1:133" s="185" customFormat="1" x14ac:dyDescent="0.25">
      <c r="A27" s="140">
        <v>16</v>
      </c>
      <c r="B27" s="199" t="s">
        <v>267</v>
      </c>
      <c r="C27" s="324">
        <v>1</v>
      </c>
      <c r="D27" s="325"/>
      <c r="E27" s="556"/>
      <c r="F27" s="557"/>
      <c r="G27" s="555"/>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251"/>
      <c r="DC27" s="251"/>
      <c r="DD27" s="251"/>
      <c r="DE27" s="251"/>
      <c r="DF27" s="251"/>
      <c r="DG27" s="251"/>
      <c r="DH27" s="251"/>
      <c r="DI27" s="251"/>
      <c r="DJ27" s="251"/>
      <c r="DK27" s="251"/>
      <c r="DL27" s="251"/>
      <c r="DM27" s="251"/>
      <c r="DN27" s="251"/>
      <c r="DO27" s="251"/>
      <c r="DP27" s="251"/>
      <c r="DQ27" s="251"/>
      <c r="DR27" s="251"/>
      <c r="DS27" s="251"/>
      <c r="DT27" s="251"/>
      <c r="DU27" s="251"/>
      <c r="DV27" s="251"/>
      <c r="DW27" s="251"/>
      <c r="DX27" s="251"/>
      <c r="DY27" s="251"/>
      <c r="DZ27" s="251"/>
      <c r="EA27" s="251"/>
      <c r="EB27" s="251"/>
      <c r="EC27" s="251"/>
    </row>
    <row r="28" spans="1:133" ht="43.5" customHeight="1" x14ac:dyDescent="0.25">
      <c r="A28" s="830" t="s">
        <v>589</v>
      </c>
      <c r="B28" s="832"/>
      <c r="C28" s="884"/>
      <c r="D28" s="884"/>
      <c r="E28" s="885"/>
      <c r="F28" s="885"/>
      <c r="G28" s="243"/>
      <c r="H28" s="860" t="str">
        <f t="shared" ref="H28" si="431">IF(SUM(H23:I27)=0, "", IF(SUM(H23:I27)&gt;SUM(H15:I19), "Error - Special Needs Enrollment exceeds Total Enrollment", ""))</f>
        <v/>
      </c>
      <c r="I28" s="860"/>
      <c r="J28" s="860" t="str">
        <f t="shared" ref="J28" si="432">IF(SUM(J23:K27)=0, "", IF(SUM(J23:K27)&gt;SUM(J15:K19), "Error - Special Needs Enrollment exceeds Total Enrollment", ""))</f>
        <v/>
      </c>
      <c r="K28" s="860"/>
      <c r="L28" s="860" t="str">
        <f t="shared" ref="L28" si="433">IF(SUM(L23:M27)=0, "", IF(SUM(L23:M27)&gt;SUM(L15:M19), "Error - Special Needs Enrollment exceeds Total Enrollment", ""))</f>
        <v/>
      </c>
      <c r="M28" s="860"/>
      <c r="N28" s="860" t="str">
        <f t="shared" ref="N28" si="434">IF(SUM(N23:O27)=0, "", IF(SUM(N23:O27)&gt;SUM(N15:O19), "Error - Special Needs Enrollment exceeds Total Enrollment", ""))</f>
        <v/>
      </c>
      <c r="O28" s="860"/>
      <c r="P28" s="860" t="str">
        <f t="shared" ref="P28" si="435">IF(SUM(P23:Q27)=0, "", IF(SUM(P23:Q27)&gt;SUM(P15:Q19), "Error - Special Needs Enrollment exceeds Total Enrollment", ""))</f>
        <v/>
      </c>
      <c r="Q28" s="860"/>
      <c r="R28" s="860" t="str">
        <f t="shared" ref="R28" si="436">IF(SUM(R23:S27)=0, "", IF(SUM(R23:S27)&gt;SUM(R15:S19), "Error - Special Needs Enrollment exceeds Total Enrollment", ""))</f>
        <v/>
      </c>
      <c r="S28" s="860"/>
      <c r="T28" s="860" t="str">
        <f t="shared" ref="T28" si="437">IF(SUM(T23:U27)=0, "", IF(SUM(T23:U27)&gt;SUM(T15:U19), "Error - Special Needs Enrollment exceeds Total Enrollment", ""))</f>
        <v/>
      </c>
      <c r="U28" s="860"/>
      <c r="V28" s="860" t="str">
        <f t="shared" ref="V28" si="438">IF(SUM(V23:W27)=0, "", IF(SUM(V23:W27)&gt;SUM(V15:W19), "Error - Special Needs Enrollment exceeds Total Enrollment", ""))</f>
        <v/>
      </c>
      <c r="W28" s="860"/>
      <c r="X28" s="860" t="str">
        <f t="shared" ref="X28" si="439">IF(SUM(X23:Y27)=0, "", IF(SUM(X23:Y27)&gt;SUM(X15:Y19), "Error - Special Needs Enrollment exceeds Total Enrollment", ""))</f>
        <v/>
      </c>
      <c r="Y28" s="860"/>
      <c r="Z28" s="860" t="str">
        <f t="shared" ref="Z28" si="440">IF(SUM(Z23:AA27)=0, "", IF(SUM(Z23:AA27)&gt;SUM(Z15:AA19), "Error - Special Needs Enrollment exceeds Total Enrollment", ""))</f>
        <v/>
      </c>
      <c r="AA28" s="860"/>
      <c r="AB28" s="860" t="str">
        <f t="shared" ref="AB28" si="441">IF(SUM(AB23:AC27)=0, "", IF(SUM(AB23:AC27)&gt;SUM(AB15:AC19), "Error - Special Needs Enrollment exceeds Total Enrollment", ""))</f>
        <v/>
      </c>
      <c r="AC28" s="860"/>
      <c r="AD28" s="860" t="str">
        <f t="shared" ref="AD28" si="442">IF(SUM(AD23:AE27)=0, "", IF(SUM(AD23:AE27)&gt;SUM(AD15:AE19), "Error - Special Needs Enrollment exceeds Total Enrollment", ""))</f>
        <v/>
      </c>
      <c r="AE28" s="860"/>
      <c r="AF28" s="860" t="str">
        <f t="shared" ref="AF28" si="443">IF(SUM(AF23:AG27)=0, "", IF(SUM(AF23:AG27)&gt;SUM(AF15:AG19), "Error - Special Needs Enrollment exceeds Total Enrollment", ""))</f>
        <v/>
      </c>
      <c r="AG28" s="860"/>
      <c r="AH28" s="860" t="str">
        <f t="shared" ref="AH28" si="444">IF(SUM(AH23:AI27)=0, "", IF(SUM(AH23:AI27)&gt;SUM(AH15:AI19), "Error - Special Needs Enrollment exceeds Total Enrollment", ""))</f>
        <v/>
      </c>
      <c r="AI28" s="860"/>
      <c r="AJ28" s="860" t="str">
        <f t="shared" ref="AJ28" si="445">IF(SUM(AJ23:AK27)=0, "", IF(SUM(AJ23:AK27)&gt;SUM(AJ15:AK19), "Error - Special Needs Enrollment exceeds Total Enrollment", ""))</f>
        <v/>
      </c>
      <c r="AK28" s="860"/>
      <c r="AL28" s="860" t="str">
        <f t="shared" ref="AL28" si="446">IF(SUM(AL23:AM27)=0, "", IF(SUM(AL23:AM27)&gt;SUM(AL15:AM19), "Error - Special Needs Enrollment exceeds Total Enrollment", ""))</f>
        <v/>
      </c>
      <c r="AM28" s="860"/>
      <c r="AN28" s="860" t="str">
        <f t="shared" ref="AN28" si="447">IF(SUM(AN23:AO27)=0, "", IF(SUM(AN23:AO27)&gt;SUM(AN15:AO19), "Error - Special Needs Enrollment exceeds Total Enrollment", ""))</f>
        <v/>
      </c>
      <c r="AO28" s="860"/>
      <c r="AP28" s="860" t="str">
        <f t="shared" ref="AP28" si="448">IF(SUM(AP23:AQ27)=0, "", IF(SUM(AP23:AQ27)&gt;SUM(AP15:AQ19), "Error - Special Needs Enrollment exceeds Total Enrollment", ""))</f>
        <v/>
      </c>
      <c r="AQ28" s="860"/>
      <c r="AR28" s="860" t="str">
        <f t="shared" ref="AR28" si="449">IF(SUM(AR23:AS27)=0, "", IF(SUM(AR23:AS27)&gt;SUM(AR15:AS19), "Error - Special Needs Enrollment exceeds Total Enrollment", ""))</f>
        <v/>
      </c>
      <c r="AS28" s="860"/>
      <c r="AT28" s="860" t="str">
        <f t="shared" ref="AT28" si="450">IF(SUM(AT23:AU27)=0, "", IF(SUM(AT23:AU27)&gt;SUM(AT15:AU19), "Error - Special Needs Enrollment exceeds Total Enrollment", ""))</f>
        <v/>
      </c>
      <c r="AU28" s="860"/>
      <c r="AV28" s="860" t="str">
        <f t="shared" ref="AV28" si="451">IF(SUM(AV23:AW27)=0, "", IF(SUM(AV23:AW27)&gt;SUM(AV15:AW19), "Error - Special Needs Enrollment exceeds Total Enrollment", ""))</f>
        <v/>
      </c>
      <c r="AW28" s="860"/>
      <c r="AX28" s="860" t="str">
        <f t="shared" ref="AX28" si="452">IF(SUM(AX23:AY27)=0, "", IF(SUM(AX23:AY27)&gt;SUM(AX15:AY19), "Error - Special Needs Enrollment exceeds Total Enrollment", ""))</f>
        <v/>
      </c>
      <c r="AY28" s="860"/>
      <c r="AZ28" s="860" t="str">
        <f t="shared" ref="AZ28" si="453">IF(SUM(AZ23:BA27)=0, "", IF(SUM(AZ23:BA27)&gt;SUM(AZ15:BA19), "Error - Special Needs Enrollment exceeds Total Enrollment", ""))</f>
        <v/>
      </c>
      <c r="BA28" s="860"/>
      <c r="BB28" s="860" t="str">
        <f t="shared" ref="BB28" si="454">IF(SUM(BB23:BC27)=0, "", IF(SUM(BB23:BC27)&gt;SUM(BB15:BC19), "Error - Special Needs Enrollment exceeds Total Enrollment", ""))</f>
        <v/>
      </c>
      <c r="BC28" s="860"/>
      <c r="BD28" s="860" t="str">
        <f t="shared" ref="BD28" si="455">IF(SUM(BD23:BE27)=0, "", IF(SUM(BD23:BE27)&gt;SUM(BD15:BE19), "Error - Special Needs Enrollment exceeds Total Enrollment", ""))</f>
        <v/>
      </c>
      <c r="BE28" s="860"/>
      <c r="BF28" s="860" t="str">
        <f t="shared" ref="BF28" si="456">IF(SUM(BF23:BG27)=0, "", IF(SUM(BF23:BG27)&gt;SUM(BF15:BG19), "Error - Special Needs Enrollment exceeds Total Enrollment", ""))</f>
        <v/>
      </c>
      <c r="BG28" s="860"/>
      <c r="BH28" s="860" t="str">
        <f t="shared" ref="BH28" si="457">IF(SUM(BH23:BI27)=0, "", IF(SUM(BH23:BI27)&gt;SUM(BH15:BI19), "Error - Special Needs Enrollment exceeds Total Enrollment", ""))</f>
        <v/>
      </c>
      <c r="BI28" s="860"/>
      <c r="BJ28" s="860" t="str">
        <f t="shared" ref="BJ28" si="458">IF(SUM(BJ23:BK27)=0, "", IF(SUM(BJ23:BK27)&gt;SUM(BJ15:BK19), "Error - Special Needs Enrollment exceeds Total Enrollment", ""))</f>
        <v/>
      </c>
      <c r="BK28" s="860"/>
      <c r="BL28" s="860" t="str">
        <f t="shared" ref="BL28" si="459">IF(SUM(BL23:BM27)=0, "", IF(SUM(BL23:BM27)&gt;SUM(BL15:BM19), "Error - Special Needs Enrollment exceeds Total Enrollment", ""))</f>
        <v/>
      </c>
      <c r="BM28" s="860"/>
      <c r="BN28" s="860" t="str">
        <f t="shared" ref="BN28" si="460">IF(SUM(BN23:BO27)=0, "", IF(SUM(BN23:BO27)&gt;SUM(BN15:BO19), "Error - Special Needs Enrollment exceeds Total Enrollment", ""))</f>
        <v/>
      </c>
      <c r="BO28" s="860"/>
      <c r="BP28" s="860" t="str">
        <f t="shared" ref="BP28" si="461">IF(SUM(BP23:BQ27)=0, "", IF(SUM(BP23:BQ27)&gt;SUM(BP15:BQ19), "Error - Special Needs Enrollment exceeds Total Enrollment", ""))</f>
        <v/>
      </c>
      <c r="BQ28" s="860"/>
      <c r="BR28" s="860" t="str">
        <f t="shared" ref="BR28" si="462">IF(SUM(BR23:BS27)=0, "", IF(SUM(BR23:BS27)&gt;SUM(BR15:BS19), "Error - Special Needs Enrollment exceeds Total Enrollment", ""))</f>
        <v/>
      </c>
      <c r="BS28" s="860"/>
      <c r="BT28" s="860" t="str">
        <f t="shared" ref="BT28" si="463">IF(SUM(BT23:BU27)=0, "", IF(SUM(BT23:BU27)&gt;SUM(BT15:BU19), "Error - Special Needs Enrollment exceeds Total Enrollment", ""))</f>
        <v/>
      </c>
      <c r="BU28" s="860"/>
      <c r="BV28" s="860" t="str">
        <f t="shared" ref="BV28" si="464">IF(SUM(BV23:BW27)=0, "", IF(SUM(BV23:BW27)&gt;SUM(BV15:BW19), "Error - Special Needs Enrollment exceeds Total Enrollment", ""))</f>
        <v/>
      </c>
      <c r="BW28" s="860"/>
      <c r="BX28" s="860" t="str">
        <f t="shared" ref="BX28" si="465">IF(SUM(BX23:BY27)=0, "", IF(SUM(BX23:BY27)&gt;SUM(BX15:BY19), "Error - Special Needs Enrollment exceeds Total Enrollment", ""))</f>
        <v/>
      </c>
      <c r="BY28" s="860"/>
      <c r="BZ28" s="860" t="str">
        <f t="shared" ref="BZ28" si="466">IF(SUM(BZ23:CA27)=0, "", IF(SUM(BZ23:CA27)&gt;SUM(BZ15:CA19), "Error - Special Needs Enrollment exceeds Total Enrollment", ""))</f>
        <v/>
      </c>
      <c r="CA28" s="860"/>
      <c r="CB28" s="860" t="str">
        <f t="shared" ref="CB28" si="467">IF(SUM(CB23:CC27)=0, "", IF(SUM(CB23:CC27)&gt;SUM(CB15:CC19), "Error - Special Needs Enrollment exceeds Total Enrollment", ""))</f>
        <v/>
      </c>
      <c r="CC28" s="860"/>
      <c r="CD28" s="860" t="str">
        <f t="shared" ref="CD28" si="468">IF(SUM(CD23:CE27)=0, "", IF(SUM(CD23:CE27)&gt;SUM(CD15:CE19), "Error - Special Needs Enrollment exceeds Total Enrollment", ""))</f>
        <v/>
      </c>
      <c r="CE28" s="860"/>
      <c r="CF28" s="860" t="str">
        <f t="shared" ref="CF28" si="469">IF(SUM(CF23:CG27)=0, "", IF(SUM(CF23:CG27)&gt;SUM(CF15:CG19), "Error - Special Needs Enrollment exceeds Total Enrollment", ""))</f>
        <v/>
      </c>
      <c r="CG28" s="860"/>
      <c r="CH28" s="860" t="str">
        <f t="shared" ref="CH28" si="470">IF(SUM(CH23:CI27)=0, "", IF(SUM(CH23:CI27)&gt;SUM(CH15:CI19), "Error - Special Needs Enrollment exceeds Total Enrollment", ""))</f>
        <v/>
      </c>
      <c r="CI28" s="860"/>
      <c r="CJ28" s="860" t="str">
        <f t="shared" ref="CJ28" si="471">IF(SUM(CJ23:CK27)=0, "", IF(SUM(CJ23:CK27)&gt;SUM(CJ15:CK19), "Error - Special Needs Enrollment exceeds Total Enrollment", ""))</f>
        <v/>
      </c>
      <c r="CK28" s="860"/>
      <c r="CL28" s="860" t="str">
        <f t="shared" ref="CL28" si="472">IF(SUM(CL23:CM27)=0, "", IF(SUM(CL23:CM27)&gt;SUM(CL15:CM19), "Error - Special Needs Enrollment exceeds Total Enrollment", ""))</f>
        <v/>
      </c>
      <c r="CM28" s="860"/>
      <c r="CN28" s="860" t="str">
        <f t="shared" ref="CN28" si="473">IF(SUM(CN23:CO27)=0, "", IF(SUM(CN23:CO27)&gt;SUM(CN15:CO19), "Error - Special Needs Enrollment exceeds Total Enrollment", ""))</f>
        <v/>
      </c>
      <c r="CO28" s="860"/>
      <c r="CP28" s="860" t="str">
        <f t="shared" ref="CP28" si="474">IF(SUM(CP23:CQ27)=0, "", IF(SUM(CP23:CQ27)&gt;SUM(CP15:CQ19), "Error - Special Needs Enrollment exceeds Total Enrollment", ""))</f>
        <v/>
      </c>
      <c r="CQ28" s="860"/>
      <c r="CR28" s="860" t="str">
        <f t="shared" ref="CR28" si="475">IF(SUM(CR23:CS27)=0, "", IF(SUM(CR23:CS27)&gt;SUM(CR15:CS19), "Error - Special Needs Enrollment exceeds Total Enrollment", ""))</f>
        <v/>
      </c>
      <c r="CS28" s="860"/>
      <c r="CT28" s="860" t="str">
        <f t="shared" ref="CT28" si="476">IF(SUM(CT23:CU27)=0, "", IF(SUM(CT23:CU27)&gt;SUM(CT15:CU19), "Error - Special Needs Enrollment exceeds Total Enrollment", ""))</f>
        <v/>
      </c>
      <c r="CU28" s="860"/>
      <c r="CV28" s="860" t="str">
        <f t="shared" ref="CV28" si="477">IF(SUM(CV23:CW27)=0, "", IF(SUM(CV23:CW27)&gt;SUM(CV15:CW19), "Error - Special Needs Enrollment exceeds Total Enrollment", ""))</f>
        <v/>
      </c>
      <c r="CW28" s="860"/>
      <c r="CX28" s="860" t="str">
        <f t="shared" ref="CX28" si="478">IF(SUM(CX23:CY27)=0, "", IF(SUM(CX23:CY27)&gt;SUM(CX15:CY19), "Error - Special Needs Enrollment exceeds Total Enrollment", ""))</f>
        <v/>
      </c>
      <c r="CY28" s="860"/>
      <c r="CZ28" s="860" t="str">
        <f t="shared" ref="CZ28" si="479">IF(SUM(CZ23:DA27)=0, "", IF(SUM(CZ23:DA27)&gt;SUM(CZ15:DA19), "Error - Special Needs Enrollment exceeds Total Enrollment", ""))</f>
        <v/>
      </c>
      <c r="DA28" s="860"/>
    </row>
    <row r="29" spans="1:133" s="190" customFormat="1" x14ac:dyDescent="0.25">
      <c r="A29" s="140">
        <v>17</v>
      </c>
      <c r="B29" s="321" t="s">
        <v>590</v>
      </c>
      <c r="C29" s="324">
        <v>62</v>
      </c>
      <c r="D29" s="408"/>
      <c r="E29" s="556"/>
      <c r="F29" s="408"/>
      <c r="G29" s="409"/>
      <c r="H29" s="547"/>
      <c r="I29" s="352"/>
      <c r="J29" s="547"/>
      <c r="K29" s="352"/>
      <c r="L29" s="547"/>
      <c r="M29" s="352"/>
      <c r="N29" s="547"/>
      <c r="O29" s="352"/>
      <c r="P29" s="547"/>
      <c r="Q29" s="352"/>
      <c r="R29" s="547"/>
      <c r="S29" s="352"/>
      <c r="T29" s="547"/>
      <c r="U29" s="352"/>
      <c r="V29" s="547"/>
      <c r="W29" s="352"/>
      <c r="X29" s="547"/>
      <c r="Y29" s="352"/>
      <c r="Z29" s="547"/>
      <c r="AA29" s="352"/>
      <c r="AB29" s="547"/>
      <c r="AC29" s="352"/>
      <c r="AD29" s="547"/>
      <c r="AE29" s="352"/>
      <c r="AF29" s="547"/>
      <c r="AG29" s="352"/>
      <c r="AH29" s="547"/>
      <c r="AI29" s="352"/>
      <c r="AJ29" s="547"/>
      <c r="AK29" s="352"/>
      <c r="AL29" s="547"/>
      <c r="AM29" s="352"/>
      <c r="AN29" s="547"/>
      <c r="AO29" s="352"/>
      <c r="AP29" s="547"/>
      <c r="AQ29" s="352"/>
      <c r="AR29" s="547"/>
      <c r="AS29" s="352"/>
      <c r="AT29" s="547"/>
      <c r="AU29" s="352"/>
      <c r="AV29" s="547"/>
      <c r="AW29" s="352"/>
      <c r="AX29" s="547"/>
      <c r="AY29" s="352"/>
      <c r="AZ29" s="547"/>
      <c r="BA29" s="352"/>
      <c r="BB29" s="547"/>
      <c r="BC29" s="352"/>
      <c r="BD29" s="547"/>
      <c r="BE29" s="352"/>
      <c r="BF29" s="547"/>
      <c r="BG29" s="352"/>
      <c r="BH29" s="547"/>
      <c r="BI29" s="352"/>
      <c r="BJ29" s="547"/>
      <c r="BK29" s="352"/>
      <c r="BL29" s="547"/>
      <c r="BM29" s="352"/>
      <c r="BN29" s="547"/>
      <c r="BO29" s="352"/>
      <c r="BP29" s="547"/>
      <c r="BQ29" s="352"/>
      <c r="BR29" s="547"/>
      <c r="BS29" s="352"/>
      <c r="BT29" s="547"/>
      <c r="BU29" s="352"/>
      <c r="BV29" s="547"/>
      <c r="BW29" s="352"/>
      <c r="BX29" s="547"/>
      <c r="BY29" s="352"/>
      <c r="BZ29" s="547"/>
      <c r="CA29" s="352"/>
      <c r="CB29" s="547"/>
      <c r="CC29" s="352"/>
      <c r="CD29" s="547"/>
      <c r="CE29" s="352"/>
      <c r="CF29" s="547"/>
      <c r="CG29" s="352"/>
      <c r="CH29" s="547"/>
      <c r="CI29" s="352"/>
      <c r="CJ29" s="547"/>
      <c r="CK29" s="352"/>
      <c r="CL29" s="547"/>
      <c r="CM29" s="352"/>
      <c r="CN29" s="547"/>
      <c r="CO29" s="352"/>
      <c r="CP29" s="547"/>
      <c r="CQ29" s="352"/>
      <c r="CR29" s="547"/>
      <c r="CS29" s="352"/>
      <c r="CT29" s="547"/>
      <c r="CU29" s="352"/>
      <c r="CV29" s="547"/>
      <c r="CW29" s="352"/>
      <c r="CX29" s="547"/>
      <c r="CY29" s="352"/>
      <c r="CZ29" s="547"/>
      <c r="DA29" s="352"/>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row>
    <row r="30" spans="1:133" x14ac:dyDescent="0.25">
      <c r="A30" s="323">
        <v>18</v>
      </c>
      <c r="B30" s="322" t="s">
        <v>591</v>
      </c>
      <c r="C30" s="525">
        <v>58</v>
      </c>
      <c r="D30" s="526"/>
      <c r="E30" s="558"/>
      <c r="F30" s="526"/>
      <c r="G30" s="410"/>
      <c r="H30" s="561"/>
      <c r="I30" s="561"/>
      <c r="J30" s="636"/>
      <c r="K30" s="636"/>
      <c r="L30" s="636"/>
      <c r="M30" s="636"/>
      <c r="N30" s="636"/>
      <c r="O30" s="636"/>
      <c r="P30" s="636"/>
      <c r="Q30" s="636"/>
      <c r="R30" s="636"/>
      <c r="S30" s="636"/>
      <c r="T30" s="636"/>
      <c r="U30" s="636"/>
      <c r="V30" s="636"/>
      <c r="W30" s="636"/>
      <c r="X30" s="636"/>
      <c r="Y30" s="636"/>
      <c r="Z30" s="636"/>
      <c r="AA30" s="636"/>
      <c r="AB30" s="636"/>
      <c r="AC30" s="636"/>
      <c r="AD30" s="636"/>
      <c r="AE30" s="636"/>
      <c r="AF30" s="636"/>
      <c r="AG30" s="636"/>
      <c r="AH30" s="636"/>
      <c r="AI30" s="636"/>
      <c r="AJ30" s="636"/>
      <c r="AK30" s="636"/>
      <c r="AL30" s="636"/>
      <c r="AM30" s="636"/>
      <c r="AN30" s="636"/>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6"/>
      <c r="BN30" s="636"/>
      <c r="BO30" s="636"/>
      <c r="BP30" s="636"/>
      <c r="BQ30" s="636"/>
      <c r="BR30" s="636"/>
      <c r="BS30" s="636"/>
      <c r="BT30" s="636"/>
      <c r="BU30" s="636"/>
      <c r="BV30" s="636"/>
      <c r="BW30" s="636"/>
      <c r="BX30" s="636"/>
      <c r="BY30" s="636"/>
      <c r="BZ30" s="636"/>
      <c r="CA30" s="636"/>
      <c r="CB30" s="636"/>
      <c r="CC30" s="636"/>
      <c r="CD30" s="636"/>
      <c r="CE30" s="636"/>
      <c r="CF30" s="636"/>
      <c r="CG30" s="636"/>
      <c r="CH30" s="636"/>
      <c r="CI30" s="636"/>
      <c r="CJ30" s="636"/>
      <c r="CK30" s="636"/>
      <c r="CL30" s="636"/>
      <c r="CM30" s="636"/>
      <c r="CN30" s="636"/>
      <c r="CO30" s="636"/>
      <c r="CP30" s="636"/>
      <c r="CQ30" s="636"/>
      <c r="CR30" s="636"/>
      <c r="CS30" s="636"/>
      <c r="CT30" s="636"/>
      <c r="CU30" s="636"/>
      <c r="CV30" s="636"/>
      <c r="CW30" s="636"/>
      <c r="CX30" s="636"/>
      <c r="CY30" s="636"/>
      <c r="CZ30" s="636"/>
      <c r="DA30" s="636"/>
    </row>
  </sheetData>
  <sheetProtection algorithmName="SHA-512" hashValue="+ZpIozWfb85tWdAlg4LVkYNHqkpXaTE7IEWAHNMzV2sOCrovukrA6KGpIZJwlftO8ONrQdvku0jFBcz/tbyKoA==" saltValue="lxViPypDwQr4DMxRdLNMPw==" spinCount="100000" sheet="1" objects="1" scenarios="1"/>
  <mergeCells count="312">
    <mergeCell ref="C28:D28"/>
    <mergeCell ref="A1:B1"/>
    <mergeCell ref="A3:B3"/>
    <mergeCell ref="X6:Y6"/>
    <mergeCell ref="Z6:AA6"/>
    <mergeCell ref="X5:Y5"/>
    <mergeCell ref="Z5:AA5"/>
    <mergeCell ref="L5:M5"/>
    <mergeCell ref="J6:K6"/>
    <mergeCell ref="L6:M6"/>
    <mergeCell ref="E5:F5"/>
    <mergeCell ref="V5:W5"/>
    <mergeCell ref="N6:O6"/>
    <mergeCell ref="N5:O5"/>
    <mergeCell ref="P5:Q5"/>
    <mergeCell ref="R5:S5"/>
    <mergeCell ref="A20:B20"/>
    <mergeCell ref="A28:B28"/>
    <mergeCell ref="E28:F28"/>
    <mergeCell ref="E20:F20"/>
    <mergeCell ref="H28:I28"/>
    <mergeCell ref="C21:D21"/>
    <mergeCell ref="E21:F21"/>
    <mergeCell ref="H21:I21"/>
    <mergeCell ref="BD5:BE5"/>
    <mergeCell ref="BF5:BG5"/>
    <mergeCell ref="C5:D5"/>
    <mergeCell ref="C6:D6"/>
    <mergeCell ref="C13:D13"/>
    <mergeCell ref="C20:D20"/>
    <mergeCell ref="H20:I20"/>
    <mergeCell ref="H13:I13"/>
    <mergeCell ref="H5:I5"/>
    <mergeCell ref="H6:I6"/>
    <mergeCell ref="J5:K5"/>
    <mergeCell ref="BV5:BW5"/>
    <mergeCell ref="BX5:BY5"/>
    <mergeCell ref="BB6:BC6"/>
    <mergeCell ref="AH5:AI5"/>
    <mergeCell ref="BL6:BM6"/>
    <mergeCell ref="BN6:BO6"/>
    <mergeCell ref="BP6:BQ6"/>
    <mergeCell ref="BR6:BS6"/>
    <mergeCell ref="BT6:BU6"/>
    <mergeCell ref="BR5:BS5"/>
    <mergeCell ref="BT5:BU5"/>
    <mergeCell ref="BB5:BC5"/>
    <mergeCell ref="BH5:BI5"/>
    <mergeCell ref="BJ5:BK5"/>
    <mergeCell ref="AR5:AS5"/>
    <mergeCell ref="AT5:AU5"/>
    <mergeCell ref="AV5:AW5"/>
    <mergeCell ref="AX5:AY5"/>
    <mergeCell ref="AZ5:BA5"/>
    <mergeCell ref="BD6:BE6"/>
    <mergeCell ref="BF6:BG6"/>
    <mergeCell ref="AJ5:AK5"/>
    <mergeCell ref="AL5:AM5"/>
    <mergeCell ref="AN5:AO5"/>
    <mergeCell ref="CZ5:DA5"/>
    <mergeCell ref="CP5:CQ5"/>
    <mergeCell ref="CR5:CS5"/>
    <mergeCell ref="CT5:CU5"/>
    <mergeCell ref="CV5:CW5"/>
    <mergeCell ref="CX5:CY5"/>
    <mergeCell ref="CF5:CG5"/>
    <mergeCell ref="CH5:CI5"/>
    <mergeCell ref="CJ5:CK5"/>
    <mergeCell ref="CL5:CM5"/>
    <mergeCell ref="CN5:CO5"/>
    <mergeCell ref="BZ5:CA5"/>
    <mergeCell ref="CB5:CC5"/>
    <mergeCell ref="CD5:CE5"/>
    <mergeCell ref="BL5:BM5"/>
    <mergeCell ref="BN5:BO5"/>
    <mergeCell ref="BP5:BQ5"/>
    <mergeCell ref="E6:F6"/>
    <mergeCell ref="A6:B6"/>
    <mergeCell ref="A13:B13"/>
    <mergeCell ref="E13:F13"/>
    <mergeCell ref="BV6:BW6"/>
    <mergeCell ref="BX6:BY6"/>
    <mergeCell ref="BZ6:CA6"/>
    <mergeCell ref="BN13:BO13"/>
    <mergeCell ref="BP13:BQ13"/>
    <mergeCell ref="BR13:BS13"/>
    <mergeCell ref="BT13:BU13"/>
    <mergeCell ref="BV13:BW13"/>
    <mergeCell ref="BX13:BY13"/>
    <mergeCell ref="BZ13:CA13"/>
    <mergeCell ref="BH6:BI6"/>
    <mergeCell ref="BJ6:BK6"/>
    <mergeCell ref="CB6:CC6"/>
    <mergeCell ref="CD6:CE6"/>
    <mergeCell ref="AR28:AS28"/>
    <mergeCell ref="AT28:AU28"/>
    <mergeCell ref="AV28:AW28"/>
    <mergeCell ref="T5:U5"/>
    <mergeCell ref="J28:K28"/>
    <mergeCell ref="L28:M28"/>
    <mergeCell ref="N28:O28"/>
    <mergeCell ref="AD28:AE28"/>
    <mergeCell ref="AF28:AG28"/>
    <mergeCell ref="AH28:AI28"/>
    <mergeCell ref="AJ28:AK28"/>
    <mergeCell ref="AL28:AM28"/>
    <mergeCell ref="AN28:AO28"/>
    <mergeCell ref="AP28:AQ28"/>
    <mergeCell ref="AB6:AC6"/>
    <mergeCell ref="AD6:AE6"/>
    <mergeCell ref="AF6:AG6"/>
    <mergeCell ref="AP5:AQ5"/>
    <mergeCell ref="AB5:AC5"/>
    <mergeCell ref="AD5:AE5"/>
    <mergeCell ref="AF5:AG5"/>
    <mergeCell ref="J21:K21"/>
    <mergeCell ref="L21:M21"/>
    <mergeCell ref="N21:O21"/>
    <mergeCell ref="AX28:AY28"/>
    <mergeCell ref="AZ28:BA28"/>
    <mergeCell ref="BB28:BC28"/>
    <mergeCell ref="P6:Q6"/>
    <mergeCell ref="R6:S6"/>
    <mergeCell ref="T6:U6"/>
    <mergeCell ref="V6:W6"/>
    <mergeCell ref="AR6:AS6"/>
    <mergeCell ref="AT6:AU6"/>
    <mergeCell ref="AV6:AW6"/>
    <mergeCell ref="AX6:AY6"/>
    <mergeCell ref="AZ6:BA6"/>
    <mergeCell ref="AH6:AI6"/>
    <mergeCell ref="AJ6:AK6"/>
    <mergeCell ref="AL6:AM6"/>
    <mergeCell ref="AN6:AO6"/>
    <mergeCell ref="AP6:AQ6"/>
    <mergeCell ref="P28:Q28"/>
    <mergeCell ref="R28:S28"/>
    <mergeCell ref="T28:U28"/>
    <mergeCell ref="V28:W28"/>
    <mergeCell ref="X28:Y28"/>
    <mergeCell ref="Z28:AA28"/>
    <mergeCell ref="AB28:AC28"/>
    <mergeCell ref="BJ20:BK20"/>
    <mergeCell ref="BL20:BM20"/>
    <mergeCell ref="AZ13:BA13"/>
    <mergeCell ref="BB13:BC13"/>
    <mergeCell ref="AR20:AS20"/>
    <mergeCell ref="AT20:AU20"/>
    <mergeCell ref="AV20:AW20"/>
    <mergeCell ref="AX20:AY20"/>
    <mergeCell ref="AZ20:BA20"/>
    <mergeCell ref="BB20:BC20"/>
    <mergeCell ref="AX13:AY13"/>
    <mergeCell ref="BD13:BE13"/>
    <mergeCell ref="BF13:BG13"/>
    <mergeCell ref="BH13:BI13"/>
    <mergeCell ref="BJ13:BK13"/>
    <mergeCell ref="BL13:BM13"/>
    <mergeCell ref="CF6:CG6"/>
    <mergeCell ref="CH6:CI6"/>
    <mergeCell ref="CJ6:CK6"/>
    <mergeCell ref="CL6:CM6"/>
    <mergeCell ref="CN6:CO6"/>
    <mergeCell ref="CP6:CQ6"/>
    <mergeCell ref="CR6:CS6"/>
    <mergeCell ref="CT6:CU6"/>
    <mergeCell ref="CV6:CW6"/>
    <mergeCell ref="CX6:CY6"/>
    <mergeCell ref="CZ6:DA6"/>
    <mergeCell ref="J13:K13"/>
    <mergeCell ref="L13:M13"/>
    <mergeCell ref="N13:O13"/>
    <mergeCell ref="P13:Q13"/>
    <mergeCell ref="R13:S13"/>
    <mergeCell ref="T13:U13"/>
    <mergeCell ref="V13:W13"/>
    <mergeCell ref="X13:Y13"/>
    <mergeCell ref="Z13:AA13"/>
    <mergeCell ref="AB13:AC13"/>
    <mergeCell ref="AD13:AE13"/>
    <mergeCell ref="AF13:AG13"/>
    <mergeCell ref="AH13:AI13"/>
    <mergeCell ref="AJ13:AK13"/>
    <mergeCell ref="AL13:AM13"/>
    <mergeCell ref="AN13:AO13"/>
    <mergeCell ref="AP13:AQ13"/>
    <mergeCell ref="AR13:AS13"/>
    <mergeCell ref="AT13:AU13"/>
    <mergeCell ref="AV13:AW13"/>
    <mergeCell ref="CB13:CC13"/>
    <mergeCell ref="CD13:CE13"/>
    <mergeCell ref="CF13:CG13"/>
    <mergeCell ref="CH13:CI13"/>
    <mergeCell ref="CJ13:CK13"/>
    <mergeCell ref="CL13:CM13"/>
    <mergeCell ref="CN13:CO13"/>
    <mergeCell ref="CP13:CQ13"/>
    <mergeCell ref="CR13:CS13"/>
    <mergeCell ref="CT13:CU13"/>
    <mergeCell ref="CV13:CW13"/>
    <mergeCell ref="CX13:CY13"/>
    <mergeCell ref="CZ13:DA13"/>
    <mergeCell ref="J20:K20"/>
    <mergeCell ref="L20:M20"/>
    <mergeCell ref="N20:O20"/>
    <mergeCell ref="P20:Q20"/>
    <mergeCell ref="R20:S20"/>
    <mergeCell ref="T20:U20"/>
    <mergeCell ref="V20:W20"/>
    <mergeCell ref="X20:Y20"/>
    <mergeCell ref="Z20:AA20"/>
    <mergeCell ref="AB20:AC20"/>
    <mergeCell ref="AD20:AE20"/>
    <mergeCell ref="AF20:AG20"/>
    <mergeCell ref="AH20:AI20"/>
    <mergeCell ref="AJ20:AK20"/>
    <mergeCell ref="AL20:AM20"/>
    <mergeCell ref="AN20:AO20"/>
    <mergeCell ref="AP20:AQ20"/>
    <mergeCell ref="BD20:BE20"/>
    <mergeCell ref="BF20:BG20"/>
    <mergeCell ref="BH20:BI20"/>
    <mergeCell ref="BN20:BO20"/>
    <mergeCell ref="BP20:BQ20"/>
    <mergeCell ref="BR20:BS20"/>
    <mergeCell ref="BT20:BU20"/>
    <mergeCell ref="BV20:BW20"/>
    <mergeCell ref="BX20:BY20"/>
    <mergeCell ref="BZ20:CA20"/>
    <mergeCell ref="CB20:CC20"/>
    <mergeCell ref="CD20:CE20"/>
    <mergeCell ref="CF20:CG20"/>
    <mergeCell ref="CH20:CI20"/>
    <mergeCell ref="CJ20:CK20"/>
    <mergeCell ref="CL20:CM20"/>
    <mergeCell ref="CN20:CO20"/>
    <mergeCell ref="CP20:CQ20"/>
    <mergeCell ref="CR20:CS20"/>
    <mergeCell ref="CT20:CU20"/>
    <mergeCell ref="CV20:CW20"/>
    <mergeCell ref="CX20:CY20"/>
    <mergeCell ref="CZ20:DA20"/>
    <mergeCell ref="BD28:BE28"/>
    <mergeCell ref="BF28:BG28"/>
    <mergeCell ref="BH28:BI28"/>
    <mergeCell ref="BJ28:BK28"/>
    <mergeCell ref="BL28:BM28"/>
    <mergeCell ref="BN28:BO28"/>
    <mergeCell ref="BP28:BQ28"/>
    <mergeCell ref="BR28:BS28"/>
    <mergeCell ref="BT28:BU28"/>
    <mergeCell ref="BV28:BW28"/>
    <mergeCell ref="BX28:BY28"/>
    <mergeCell ref="BZ28:CA28"/>
    <mergeCell ref="CB28:CC28"/>
    <mergeCell ref="CD28:CE28"/>
    <mergeCell ref="CX28:CY28"/>
    <mergeCell ref="CZ28:DA28"/>
    <mergeCell ref="CF28:CG28"/>
    <mergeCell ref="CH28:CI28"/>
    <mergeCell ref="CJ28:CK28"/>
    <mergeCell ref="CL28:CM28"/>
    <mergeCell ref="CN28:CO28"/>
    <mergeCell ref="CP28:CQ28"/>
    <mergeCell ref="CR28:CS28"/>
    <mergeCell ref="CT28:CU28"/>
    <mergeCell ref="CV28:CW28"/>
    <mergeCell ref="P21:Q21"/>
    <mergeCell ref="R21:S21"/>
    <mergeCell ref="T21:U21"/>
    <mergeCell ref="V21:W21"/>
    <mergeCell ref="X21:Y21"/>
    <mergeCell ref="Z21:AA21"/>
    <mergeCell ref="AB21:AC21"/>
    <mergeCell ref="AD21:AE21"/>
    <mergeCell ref="AF21:AG21"/>
    <mergeCell ref="AH21:AI21"/>
    <mergeCell ref="AJ21:AK21"/>
    <mergeCell ref="AL21:AM21"/>
    <mergeCell ref="AN21:AO21"/>
    <mergeCell ref="AP21:AQ21"/>
    <mergeCell ref="AR21:AS21"/>
    <mergeCell ref="AT21:AU21"/>
    <mergeCell ref="AV21:AW21"/>
    <mergeCell ref="AX21:AY21"/>
    <mergeCell ref="AZ21:BA21"/>
    <mergeCell ref="BB21:BC21"/>
    <mergeCell ref="BD21:BE21"/>
    <mergeCell ref="BF21:BG21"/>
    <mergeCell ref="BH21:BI21"/>
    <mergeCell ref="BJ21:BK21"/>
    <mergeCell ref="BL21:BM21"/>
    <mergeCell ref="BN21:BO21"/>
    <mergeCell ref="BP21:BQ21"/>
    <mergeCell ref="BR21:BS21"/>
    <mergeCell ref="BT21:BU21"/>
    <mergeCell ref="BV21:BW21"/>
    <mergeCell ref="BX21:BY21"/>
    <mergeCell ref="BZ21:CA21"/>
    <mergeCell ref="CB21:CC21"/>
    <mergeCell ref="CD21:CE21"/>
    <mergeCell ref="CF21:CG21"/>
    <mergeCell ref="CH21:CI21"/>
    <mergeCell ref="CJ21:CK21"/>
    <mergeCell ref="CL21:CM21"/>
    <mergeCell ref="CN21:CO21"/>
    <mergeCell ref="CP21:CQ21"/>
    <mergeCell ref="CR21:CS21"/>
    <mergeCell ref="CT21:CU21"/>
    <mergeCell ref="CV21:CW21"/>
    <mergeCell ref="CX21:CY21"/>
    <mergeCell ref="CZ21:DA21"/>
  </mergeCells>
  <phoneticPr fontId="15" type="noConversion"/>
  <conditionalFormatting sqref="H5:I5">
    <cfRule type="expression" dxfId="289" priority="312">
      <formula>H$4="Y"</formula>
    </cfRule>
  </conditionalFormatting>
  <conditionalFormatting sqref="H6:I6">
    <cfRule type="expression" dxfId="288" priority="311">
      <formula>H$4="Y"</formula>
    </cfRule>
  </conditionalFormatting>
  <conditionalFormatting sqref="H7">
    <cfRule type="expression" dxfId="287" priority="310">
      <formula>H$4="Y"</formula>
    </cfRule>
  </conditionalFormatting>
  <conditionalFormatting sqref="I7">
    <cfRule type="expression" dxfId="286" priority="309">
      <formula>H$4="Y"</formula>
    </cfRule>
  </conditionalFormatting>
  <conditionalFormatting sqref="H8">
    <cfRule type="expression" dxfId="285" priority="308">
      <formula>H$4="Y"</formula>
    </cfRule>
  </conditionalFormatting>
  <conditionalFormatting sqref="H9:H11">
    <cfRule type="expression" dxfId="284" priority="307">
      <formula>H$4="Y"</formula>
    </cfRule>
  </conditionalFormatting>
  <conditionalFormatting sqref="H15:H18">
    <cfRule type="expression" dxfId="283" priority="306">
      <formula>H$4="Y"</formula>
    </cfRule>
  </conditionalFormatting>
  <conditionalFormatting sqref="H21:I21">
    <cfRule type="expression" dxfId="282" priority="305">
      <formula>H$4="Y"</formula>
    </cfRule>
  </conditionalFormatting>
  <conditionalFormatting sqref="H23:H26">
    <cfRule type="expression" dxfId="281" priority="304">
      <formula>H$4="Y"</formula>
    </cfRule>
  </conditionalFormatting>
  <conditionalFormatting sqref="I8">
    <cfRule type="expression" dxfId="280" priority="303">
      <formula>H$4="Y"</formula>
    </cfRule>
  </conditionalFormatting>
  <conditionalFormatting sqref="I9:I11">
    <cfRule type="expression" dxfId="279" priority="302">
      <formula>H$4="Y"</formula>
    </cfRule>
  </conditionalFormatting>
  <conditionalFormatting sqref="I15:I18">
    <cfRule type="expression" dxfId="278" priority="301">
      <formula>H$4="Y"</formula>
    </cfRule>
  </conditionalFormatting>
  <conditionalFormatting sqref="I23:I26">
    <cfRule type="expression" dxfId="277" priority="299">
      <formula>H$4="Y"</formula>
    </cfRule>
  </conditionalFormatting>
  <conditionalFormatting sqref="H12">
    <cfRule type="expression" dxfId="276" priority="298">
      <formula>H$4="Y"</formula>
    </cfRule>
  </conditionalFormatting>
  <conditionalFormatting sqref="H19">
    <cfRule type="expression" dxfId="275" priority="297">
      <formula>H$4="Y"</formula>
    </cfRule>
  </conditionalFormatting>
  <conditionalFormatting sqref="H27">
    <cfRule type="expression" dxfId="274" priority="295">
      <formula>H$4="Y"</formula>
    </cfRule>
  </conditionalFormatting>
  <conditionalFormatting sqref="I12">
    <cfRule type="expression" dxfId="273" priority="294">
      <formula>H$4="Y"</formula>
    </cfRule>
  </conditionalFormatting>
  <conditionalFormatting sqref="I19">
    <cfRule type="expression" dxfId="272" priority="293">
      <formula>H$4="Y"</formula>
    </cfRule>
  </conditionalFormatting>
  <conditionalFormatting sqref="I27">
    <cfRule type="expression" dxfId="271" priority="292">
      <formula>H$4="Y"</formula>
    </cfRule>
  </conditionalFormatting>
  <conditionalFormatting sqref="I29">
    <cfRule type="expression" dxfId="270" priority="291">
      <formula>H$4="Y"</formula>
    </cfRule>
  </conditionalFormatting>
  <conditionalFormatting sqref="H29">
    <cfRule type="expression" dxfId="269" priority="288">
      <formula>H$4="Y"</formula>
    </cfRule>
  </conditionalFormatting>
  <conditionalFormatting sqref="H14">
    <cfRule type="expression" dxfId="268" priority="285">
      <formula>H$4="Y"</formula>
    </cfRule>
  </conditionalFormatting>
  <conditionalFormatting sqref="H22">
    <cfRule type="expression" dxfId="267" priority="284">
      <formula>H$4="Y"</formula>
    </cfRule>
  </conditionalFormatting>
  <conditionalFormatting sqref="I14">
    <cfRule type="expression" dxfId="266" priority="283">
      <formula>H$4="Y"</formula>
    </cfRule>
  </conditionalFormatting>
  <conditionalFormatting sqref="H13:I13">
    <cfRule type="expression" dxfId="265" priority="282">
      <formula>H$4="Y"</formula>
    </cfRule>
  </conditionalFormatting>
  <conditionalFormatting sqref="H20:I20">
    <cfRule type="expression" dxfId="264" priority="281">
      <formula>H$4="Y"</formula>
    </cfRule>
  </conditionalFormatting>
  <conditionalFormatting sqref="H28:I28">
    <cfRule type="expression" dxfId="263" priority="280">
      <formula>H$4="Y"</formula>
    </cfRule>
  </conditionalFormatting>
  <conditionalFormatting sqref="I22">
    <cfRule type="expression" dxfId="262" priority="279">
      <formula>H$4="Y"</formula>
    </cfRule>
  </conditionalFormatting>
  <conditionalFormatting sqref="C23:D27">
    <cfRule type="expression" dxfId="261" priority="140">
      <formula>$C$21="No"</formula>
    </cfRule>
  </conditionalFormatting>
  <conditionalFormatting sqref="E23:F27">
    <cfRule type="expression" dxfId="260" priority="139">
      <formula>$E$21="No"</formula>
    </cfRule>
  </conditionalFormatting>
  <conditionalFormatting sqref="H23:H27">
    <cfRule type="expression" dxfId="259" priority="138">
      <formula>H$21="No"</formula>
    </cfRule>
  </conditionalFormatting>
  <conditionalFormatting sqref="H1">
    <cfRule type="expression" dxfId="258" priority="107">
      <formula>H4="Y"</formula>
    </cfRule>
  </conditionalFormatting>
  <conditionalFormatting sqref="I1:DA1">
    <cfRule type="expression" dxfId="257" priority="106">
      <formula>I4="Y"</formula>
    </cfRule>
  </conditionalFormatting>
  <conditionalFormatting sqref="H30">
    <cfRule type="expression" dxfId="256" priority="105">
      <formula>H$4="Y"</formula>
    </cfRule>
  </conditionalFormatting>
  <conditionalFormatting sqref="I30">
    <cfRule type="expression" dxfId="255" priority="104">
      <formula>H$4="Y"</formula>
    </cfRule>
  </conditionalFormatting>
  <conditionalFormatting sqref="I23:I27">
    <cfRule type="expression" dxfId="254" priority="71">
      <formula>H$21="No"</formula>
    </cfRule>
  </conditionalFormatting>
  <conditionalFormatting sqref="J5:DA5">
    <cfRule type="expression" dxfId="253" priority="37">
      <formula>J$4="Y"</formula>
    </cfRule>
  </conditionalFormatting>
  <conditionalFormatting sqref="J6:DA6">
    <cfRule type="expression" dxfId="252" priority="36">
      <formula>J$4="Y"</formula>
    </cfRule>
  </conditionalFormatting>
  <conditionalFormatting sqref="J7 L7 N7 P7 R7 T7 V7 X7 Z7 AB7 AD7 AF7 AH7 AJ7 AL7 AN7 AP7 AR7 AT7 AV7 AX7 AZ7 BB7 BD7 BF7 BH7 BJ7 BL7 BN7 BP7 BR7 BT7 BV7 BX7 BZ7 CB7 CD7 CF7 CH7 CJ7 CL7 CN7 CP7 CR7 CT7 CV7 CX7 CZ7">
    <cfRule type="expression" dxfId="251" priority="35">
      <formula>J$4="Y"</formula>
    </cfRule>
  </conditionalFormatting>
  <conditionalFormatting sqref="K7 M7 O7 Q7 S7 U7 W7 Y7 AA7 AC7 AE7 AG7 AI7 AK7 AM7 AO7 AQ7 AS7 AU7 AW7 AY7 BA7 BC7 BE7 BG7 BI7 BK7 BM7 BO7 BQ7 BS7 BU7 BW7 BY7 CA7 CC7 CE7 CG7 CI7 CK7 CM7 CO7 CQ7 CS7 CU7 CW7 CY7 DA7">
    <cfRule type="expression" dxfId="250" priority="34">
      <formula>J$4="Y"</formula>
    </cfRule>
  </conditionalFormatting>
  <conditionalFormatting sqref="J8 L8 N8 P8 R8 T8 V8 X8 Z8 AB8 AD8 AF8 AH8 AJ8 AL8 AN8 AP8 AR8 AT8 AV8 AX8 AZ8 BB8 BD8 BF8 BH8 BJ8 BL8 BN8 BP8 BR8 BT8 BV8 BX8 BZ8 CB8 CD8 CF8 CH8 CJ8 CL8 CN8 CP8 CR8 CT8 CV8 CX8 CZ8">
    <cfRule type="expression" dxfId="249" priority="33">
      <formula>J$4="Y"</formula>
    </cfRule>
  </conditionalFormatting>
  <conditionalFormatting sqref="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cfRule type="expression" dxfId="248" priority="32">
      <formula>J$4="Y"</formula>
    </cfRule>
  </conditionalFormatting>
  <conditionalFormatting sqref="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cfRule type="expression" dxfId="247" priority="31">
      <formula>J$4="Y"</formula>
    </cfRule>
  </conditionalFormatting>
  <conditionalFormatting sqref="J21:DA21">
    <cfRule type="expression" dxfId="246" priority="30">
      <formula>J$4="Y"</formula>
    </cfRule>
  </conditionalFormatting>
  <conditionalFormatting sqref="J23:J26 L23:L26 N23:N26 P23:P26 R23:R26 T23:T26 V23:V26 X23:X26 Z23:Z26 AB23:AB26 AD23:AD26 AF23:AF26 AH23:AH26 AJ23:AJ26 AL23:AL26 AN23:AN26 AP23:AP26 AR23:AR26 AT23:AT26 AV23:AV26 AX23:AX26 AZ23:AZ26 BB23:BB26 BD23:BD26 BF23:BF26 BH23:BH26 BJ23:BJ26 BL23:BL26 BN23:BN26 BP23:BP26 BR23:BR26 BT23:BT26 BV23:BV26 BX23:BX26 BZ23:BZ26 CB23:CB26 CD23:CD26 CF23:CF26 CH23:CH26 CJ23:CJ26 CL23:CL26 CN23:CN26 CP23:CP26 CR23:CR26 CT23:CT26 CV23:CV26 CX23:CX26 CZ23:CZ26">
    <cfRule type="expression" dxfId="245" priority="29">
      <formula>J$4="Y"</formula>
    </cfRule>
  </conditionalFormatting>
  <conditionalFormatting sqref="K8 M8 O8 Q8 S8 U8 W8 Y8 AA8 AC8 AE8 AG8 AI8 AK8 AM8 AO8 AQ8 AS8 AU8 AW8 AY8 BA8 BC8 BE8 BG8 BI8 BK8 BM8 BO8 BQ8 BS8 BU8 BW8 BY8 CA8 CC8 CE8 CG8 CI8 CK8 CM8 CO8 CQ8 CS8 CU8 CW8 CY8 DA8">
    <cfRule type="expression" dxfId="244" priority="28">
      <formula>J$4="Y"</formula>
    </cfRule>
  </conditionalFormatting>
  <conditionalFormatting sqref="K9:K11 M9:M11 O9:O11 Q9:Q11 S9:S11 U9:U11 W9:W11 Y9:Y11 AA9:AA11 AC9:AC11 AE9:AE11 AG9:AG11 AI9:AI11 AK9:AK11 AM9:AM11 AO9:AO11 AQ9:AQ11 AS9:AS11 AU9:AU11 AW9:AW11 AY9:AY11 BA9:BA11 BC9:BC11 BE9:BE11 BG9:BG11 BI9:BI11 BK9:BK11 BM9:BM11 BO9:BO11 BQ9:BQ11 BS9:BS11 BU9:BU11 BW9:BW11 BY9:BY11 CA9:CA11 CC9:CC11 CE9:CE11 CG9:CG11 CI9:CI11 CK9:CK11 CM9:CM11 CO9:CO11 CQ9:CQ11 CS9:CS11 CU9:CU11 CW9:CW11 CY9:CY11 DA9:DA11">
    <cfRule type="expression" dxfId="243" priority="27">
      <formula>J$4="Y"</formula>
    </cfRule>
  </conditionalFormatting>
  <conditionalFormatting sqref="K15:K18 M15:M18 O15:O18 Q15:Q18 S15:S18 U15:U18 W15:W18 Y15:Y18 AA15:AA18 AC15:AC18 AE15:AE18 AG15:AG18 AI15:AI18 AK15:AK18 AM15:AM18 AO15:AO18 AQ15:AQ18 AS15:AS18 AU15:AU18 AW15:AW18 AY15:AY18 BA15:BA18 BC15:BC18 BE15:BE18 BG15:BG18 BI15:BI18 BK15:BK18 BM15:BM18 BO15:BO18 BQ15:BQ18 BS15:BS18 BU15:BU18 BW15:BW18 BY15:BY18 CA15:CA18 CC15:CC18 CE15:CE18 CG15:CG18 CI15:CI18 CK15:CK18 CM15:CM18 CO15:CO18 CQ15:CQ18 CS15:CS18 CU15:CU18 CW15:CW18 CY15:CY18 DA15:DA18">
    <cfRule type="expression" dxfId="242" priority="26">
      <formula>J$4="Y"</formula>
    </cfRule>
  </conditionalFormatting>
  <conditionalFormatting sqref="K23:K26 M23:M26 O23:O26 Q23:Q26 S23:S26 U23:U26 W23:W26 Y23:Y26 AA23:AA26 AC23:AC26 AE23:AE26 AG23:AG26 AI23:AI26 AK23:AK26 AM23:AM26 AO23:AO26 AQ23:AQ26 AS23:AS26 AU23:AU26 AW23:AW26 AY23:AY26 BA23:BA26 BC23:BC26 BE23:BE26 BG23:BG26 BI23:BI26 BK23:BK26 BM23:BM26 BO23:BO26 BQ23:BQ26 BS23:BS26 BU23:BU26 BW23:BW26 BY23:BY26 CA23:CA26 CC23:CC26 CE23:CE26 CG23:CG26 CI23:CI26 CK23:CK26 CM23:CM26 CO23:CO26 CQ23:CQ26 CS23:CS26 CU23:CU26 CW23:CW26 CY23:CY26 DA23:DA26">
    <cfRule type="expression" dxfId="241" priority="25">
      <formula>J$4="Y"</formula>
    </cfRule>
  </conditionalFormatting>
  <conditionalFormatting sqref="J12 L12 N12 P12 R12 T12 V12 X12 Z12 AB12 AD12 AF12 AH12 AJ12 AL12 AN12 AP12 AR12 AT12 AV12 AX12 AZ12 BB12 BD12 BF12 BH12 BJ12 BL12 BN12 BP12 BR12 BT12 BV12 BX12 BZ12 CB12 CD12 CF12 CH12 CJ12 CL12 CN12 CP12 CR12 CT12 CV12 CX12 CZ12">
    <cfRule type="expression" dxfId="240" priority="24">
      <formula>J$4="Y"</formula>
    </cfRule>
  </conditionalFormatting>
  <conditionalFormatting sqref="J19 L19 N19 P19 R19 T19 V19 X19 Z19 AB19 AD19 AF19 AH19 AJ19 AL19 AN19 AP19 AR19 AT19 AV19 AX19 AZ19 BB19 BD19 BF19 BH19 BJ19 BL19 BN19 BP19 BR19 BT19 BV19 BX19 BZ19 CB19 CD19 CF19 CH19 CJ19 CL19 CN19 CP19 CR19 CT19 CV19 CX19 CZ19">
    <cfRule type="expression" dxfId="239" priority="23">
      <formula>J$4="Y"</formula>
    </cfRule>
  </conditionalFormatting>
  <conditionalFormatting sqref="J27 L27 N27 P27 R27 T27 V27 X27 Z27 AB27 AD27 AF27 AH27 AJ27 AL27 AN27 AP27 AR27 AT27 AV27 AX27 AZ27 BB27 BD27 BF27 BH27 BJ27 BL27 BN27 BP27 BR27 BT27 BV27 BX27 BZ27 CB27 CD27 CF27 CH27 CJ27 CL27 CN27 CP27 CR27 CT27 CV27 CX27 CZ27">
    <cfRule type="expression" dxfId="238" priority="22">
      <formula>J$4="Y"</formula>
    </cfRule>
  </conditionalFormatting>
  <conditionalFormatting sqref="K12 M12 O12 Q12 S12 U12 W12 Y12 AA12 AC12 AE12 AG12 AI12 AK12 AM12 AO12 AQ12 AS12 AU12 AW12 AY12 BA12 BC12 BE12 BG12 BI12 BK12 BM12 BO12 BQ12 BS12 BU12 BW12 BY12 CA12 CC12 CE12 CG12 CI12 CK12 CM12 CO12 CQ12 CS12 CU12 CW12 CY12 DA12">
    <cfRule type="expression" dxfId="237" priority="21">
      <formula>J$4="Y"</formula>
    </cfRule>
  </conditionalFormatting>
  <conditionalFormatting sqref="K19 M19 O19 Q19 S19 U19 W19 Y19 AA19 AC19 AE19 AG19 AI19 AK19 AM19 AO19 AQ19 AS19 AU19 AW19 AY19 BA19 BC19 BE19 BG19 BI19 BK19 BM19 BO19 BQ19 BS19 BU19 BW19 BY19 CA19 CC19 CE19 CG19 CI19 CK19 CM19 CO19 CQ19 CS19 CU19 CW19 CY19 DA19">
    <cfRule type="expression" dxfId="236" priority="20">
      <formula>J$4="Y"</formula>
    </cfRule>
  </conditionalFormatting>
  <conditionalFormatting sqref="K27 M27 O27 Q27 S27 U27 W27 Y27 AA27 AC27 AE27 AG27 AI27 AK27 AM27 AO27 AQ27 AS27 AU27 AW27 AY27 BA27 BC27 BE27 BG27 BI27 BK27 BM27 BO27 BQ27 BS27 BU27 BW27 BY27 CA27 CC27 CE27 CG27 CI27 CK27 CM27 CO27 CQ27 CS27 CU27 CW27 CY27 DA27">
    <cfRule type="expression" dxfId="235" priority="19">
      <formula>J$4="Y"</formula>
    </cfRule>
  </conditionalFormatting>
  <conditionalFormatting sqref="J14 L14 N14 P14 R14 T14 V14 X14 Z14 AB14 AD14 AF14 AH14 AJ14 AL14 AN14 AP14 AR14 AT14 AV14 AX14 AZ14 BB14 BD14 BF14 BH14 BJ14 BL14 BN14 BP14 BR14 BT14 BV14 BX14 BZ14 CB14 CD14 CF14 CH14 CJ14 CL14 CN14 CP14 CR14 CT14 CV14 CX14 CZ14">
    <cfRule type="expression" dxfId="234" priority="16">
      <formula>J$4="Y"</formula>
    </cfRule>
  </conditionalFormatting>
  <conditionalFormatting sqref="J22 L22 N22 P22 R22 T22 V22 X22 Z22 AB22 AD22 AF22 AH22 AJ22 AL22 AN22 AP22 AR22 AT22 AV22 AX22 AZ22 BB22 BD22 BF22 BH22 BJ22 BL22 BN22 BP22 BR22 BT22 BV22 BX22 BZ22 CB22 CD22 CF22 CH22 CJ22 CL22 CN22 CP22 CR22 CT22 CV22 CX22 CZ22">
    <cfRule type="expression" dxfId="233" priority="15">
      <formula>J$4="Y"</formula>
    </cfRule>
  </conditionalFormatting>
  <conditionalFormatting sqref="K14 M14 O14 Q14 S14 U14 W14 Y14 AA14 AC14 AE14 AG14 AI14 AK14 AM14 AO14 AQ14 AS14 AU14 AW14 AY14 BA14 BC14 BE14 BG14 BI14 BK14 BM14 BO14 BQ14 BS14 BU14 BW14 BY14 CA14 CC14 CE14 CG14 CI14 CK14 CM14 CO14 CQ14 CS14 CU14 CW14 CY14 DA14">
    <cfRule type="expression" dxfId="232" priority="14">
      <formula>J$4="Y"</formula>
    </cfRule>
  </conditionalFormatting>
  <conditionalFormatting sqref="J13:DA13">
    <cfRule type="expression" dxfId="231" priority="13">
      <formula>J$4="Y"</formula>
    </cfRule>
  </conditionalFormatting>
  <conditionalFormatting sqref="J20:DA20">
    <cfRule type="expression" dxfId="230" priority="12">
      <formula>J$4="Y"</formula>
    </cfRule>
  </conditionalFormatting>
  <conditionalFormatting sqref="J28:DA28">
    <cfRule type="expression" dxfId="229" priority="11">
      <formula>J$4="Y"</formula>
    </cfRule>
  </conditionalFormatting>
  <conditionalFormatting sqref="K22 M22 O22 Q22 S22 U22 W22 Y22 AA22 AC22 AE22 AG22 AI22 AK22 AM22 AO22 AQ22 AS22 AU22 AW22 AY22 BA22 BC22 BE22 BG22 BI22 BK22 BM22 BO22 BQ22 BS22 BU22 BW22 BY22 CA22 CC22 CE22 CG22 CI22 CK22 CM22 CO22 CQ22 CS22 CU22 CW22 CY22 DA22">
    <cfRule type="expression" dxfId="228" priority="10">
      <formula>J$4="Y"</formula>
    </cfRule>
  </conditionalFormatting>
  <conditionalFormatting sqref="J23:J27 L23:L27 N23:N27 P23:P27 R23:R27 T23:T27 V23:V27 X23:X27 Z23:Z27 AB23:AB27 AD23:AD27 AF23:AF27 AH23:AH27 AJ23:AJ27 AL23:AL27 AN23:AN27 AP23:AP27 AR23:AR27 AT23:AT27 AV23:AV27 AX23:AX27 AZ23:AZ27 BB23:BB27 BD23:BD27 BF23:BF27 BH23:BH27 BJ23:BJ27 BL23:BL27 BN23:BN27 BP23:BP27 BR23:BR27 BT23:BT27 BV23:BV27 BX23:BX27 BZ23:BZ27 CB23:CB27 CD23:CD27 CF23:CF27 CH23:CH27 CJ23:CJ27 CL23:CL27 CN23:CN27 CP23:CP27 CR23:CR27 CT23:CT27 CV23:CV27 CX23:CX27 CZ23:CZ27">
    <cfRule type="expression" dxfId="227" priority="9">
      <formula>J$21="No"</formula>
    </cfRule>
  </conditionalFormatting>
  <conditionalFormatting sqref="K23:K27 M23:M27 O23:O27 Q23:Q27 S23:S27 U23:U27 W23:W27 Y23:Y27 AA23:AA27 AC23:AC27 AE23:AE27 AG23:AG27 AI23:AI27 AK23:AK27 AM23:AM27 AO23:AO27 AQ23:AQ27 AS23:AS27 AU23:AU27 AW23:AW27 AY23:AY27 BA23:BA27 BC23:BC27 BE23:BE27 BG23:BG27 BI23:BI27 BK23:BK27 BM23:BM27 BO23:BO27 BQ23:BQ27 BS23:BS27 BU23:BU27 BW23:BW27 BY23:BY27 CA23:CA27 CC23:CC27 CE23:CE27 CG23:CG27 CI23:CI27 CK23:CK27 CM23:CM27 CO23:CO27 CQ23:CQ27 CS23:CS27 CU23:CU27 CW23:CW27 CY23:CY27 DA23:DA27">
    <cfRule type="expression" dxfId="226" priority="6">
      <formula>J$21="No"</formula>
    </cfRule>
  </conditionalFormatting>
  <conditionalFormatting sqref="K29 M29 O29 Q29 S29 U29 W29 Y29 AA29 AC29 AE29 AG29 AI29 AK29 AM29 AO29 AQ29 AS29 AU29 AW29 AY29 BA29 BC29 BE29 BG29 BI29 BK29 BM29 BO29 BQ29 BS29 BU29 BW29 BY29 CA29 CC29 CE29 CG29 CI29 CK29 CM29 CO29 CQ29 CS29 CU29 CW29 CY29 DA29">
    <cfRule type="expression" dxfId="225" priority="4">
      <formula>J$4="Y"</formula>
    </cfRule>
  </conditionalFormatting>
  <conditionalFormatting sqref="J29 L29 N29 P29 R29 T29 V29 X29 Z29 AB29 AD29 AF29 AH29 AJ29 AL29 AN29 AP29 AR29 AT29 AV29 AX29 AZ29 BB29 BD29 BF29 BH29 BJ29 BL29 BN29 BP29 BR29 BT29 BV29 BX29 BZ29 CB29 CD29 CF29 CH29 CJ29 CL29 CN29 CP29 CR29 CT29 CV29 CX29 CZ29">
    <cfRule type="expression" dxfId="224" priority="3">
      <formula>J$4="Y"</formula>
    </cfRule>
  </conditionalFormatting>
  <conditionalFormatting sqref="J30 L30 N30 P30 R30 T30 V30 X30 Z30 AB30 AD30 AF30 AH30 AJ30 AL30 AN30 AP30 AR30 AT30 AV30 AX30 AZ30 BB30 BD30 BF30 BH30 BJ30 BL30 BN30 BP30 BR30 BT30 BV30 BX30 BZ30 CB30 CD30 CF30 CH30 CJ30 CL30 CN30 CP30 CR30 CT30 CV30 CX30 CZ30">
    <cfRule type="expression" dxfId="223" priority="2">
      <formula>J$4="Y"</formula>
    </cfRule>
  </conditionalFormatting>
  <conditionalFormatting sqref="K30 M30 O30 Q30 S30 U30 W30 Y30 AA30 AC30 AE30 AG30 AI30 AK30 AM30 AO30 AQ30 AS30 AU30 AW30 AY30 BA30 BC30 BE30 BG30 BI30 BK30 BM30 BO30 BQ30 BS30 BU30 BW30 BY30 CA30 CC30 CE30 CG30 CI30 CK30 CM30 CO30 CQ30 CS30 CU30 CW30 CY30 DA30">
    <cfRule type="expression" dxfId="222" priority="1">
      <formula>J$4="Y"</formula>
    </cfRule>
  </conditionalFormatting>
  <printOptions horizontalCentered="1"/>
  <pageMargins left="0.2" right="0.2" top="0.75" bottom="0.75" header="0.3" footer="0.3"/>
  <pageSetup scale="90" orientation="landscape" horizontalDpi="1200" verticalDpi="1200" r:id="rId1"/>
  <headerFooter>
    <oddHeader>&amp;C&amp;"Times New Roman,Bold"First Things First Cost of Quality Study
Provider Survey for Licensed Centers</oddHeader>
    <oddFooter>&amp;LQuestions? Contact Burns &amp; Associates, Inc. at CostofQuality@burnshealthpolicy.com / or (602) 241-8515&amp;RPrinted &amp;D</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'Drop Down Lists'!$D$25:$D$26</xm:f>
          </x14:formula1>
          <xm:sqref>E21 H21 J21 L21 N21 P21 R21 T21 V21 X21 Z21 AB21 AD21 AF21 AH21 AJ21 AL21 AN21 AP21 AR21 AT21 AV21 AX21 AZ21 BB21 BD21 BF21 BH21 BJ21 BL21 BN21 BP21 BR21 BT21 BV21 BX21 BZ21 CB21 CD21 CF21 CH21 CJ21 CL21 CN21 CP21 CR21 CT21 CV21 CX21 CZ21 C21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J79"/>
  <sheetViews>
    <sheetView showGridLines="0" view="pageBreakPreview" topLeftCell="A31" zoomScaleNormal="100" zoomScaleSheetLayoutView="100" workbookViewId="0">
      <selection activeCell="G58" sqref="G58"/>
    </sheetView>
  </sheetViews>
  <sheetFormatPr defaultRowHeight="15" x14ac:dyDescent="0.25"/>
  <cols>
    <col min="1" max="1" width="5.28515625" style="98" customWidth="1"/>
    <col min="2" max="2" width="65.42578125" bestFit="1" customWidth="1"/>
    <col min="3" max="4" width="15" customWidth="1"/>
    <col min="14" max="14" width="9.42578125" bestFit="1" customWidth="1"/>
  </cols>
  <sheetData>
    <row r="1" spans="1:7" x14ac:dyDescent="0.25">
      <c r="A1" s="894" t="s">
        <v>74</v>
      </c>
      <c r="B1" s="894"/>
      <c r="C1" s="894"/>
      <c r="D1" s="894"/>
    </row>
    <row r="2" spans="1:7" x14ac:dyDescent="0.25">
      <c r="F2" s="37" t="s">
        <v>206</v>
      </c>
    </row>
    <row r="3" spans="1:7" ht="15.75" x14ac:dyDescent="0.25">
      <c r="A3" s="752" t="s">
        <v>114</v>
      </c>
      <c r="B3" s="752"/>
      <c r="C3" s="752"/>
      <c r="D3" s="752"/>
      <c r="F3" s="37" t="s">
        <v>214</v>
      </c>
    </row>
    <row r="4" spans="1:7" ht="15.75" thickBot="1" x14ac:dyDescent="0.3">
      <c r="A4" s="99"/>
      <c r="B4" s="26"/>
      <c r="C4" s="26"/>
      <c r="D4" s="26"/>
    </row>
    <row r="5" spans="1:7" x14ac:dyDescent="0.25">
      <c r="A5" s="91" t="s">
        <v>46</v>
      </c>
      <c r="B5" s="12" t="s">
        <v>47</v>
      </c>
      <c r="C5" s="895" t="s">
        <v>23</v>
      </c>
      <c r="D5" s="896"/>
      <c r="F5" s="37" t="s">
        <v>201</v>
      </c>
    </row>
    <row r="6" spans="1:7" x14ac:dyDescent="0.25">
      <c r="A6" s="899" t="s">
        <v>122</v>
      </c>
      <c r="B6" s="754"/>
      <c r="C6" s="754"/>
      <c r="D6" s="900"/>
    </row>
    <row r="7" spans="1:7" x14ac:dyDescent="0.25">
      <c r="A7" s="17">
        <v>1</v>
      </c>
      <c r="B7" s="7" t="s">
        <v>216</v>
      </c>
      <c r="C7" s="21"/>
      <c r="D7" s="18"/>
      <c r="F7" s="37" t="s">
        <v>202</v>
      </c>
    </row>
    <row r="8" spans="1:7" x14ac:dyDescent="0.25">
      <c r="A8" s="17"/>
      <c r="B8" s="90" t="s">
        <v>194</v>
      </c>
      <c r="C8" s="67"/>
      <c r="D8" s="75"/>
      <c r="G8" s="37" t="s">
        <v>203</v>
      </c>
    </row>
    <row r="9" spans="1:7" x14ac:dyDescent="0.25">
      <c r="A9" s="17">
        <v>2</v>
      </c>
      <c r="B9" s="45" t="s">
        <v>84</v>
      </c>
      <c r="C9" s="67"/>
      <c r="D9" s="35"/>
      <c r="G9" s="37" t="s">
        <v>204</v>
      </c>
    </row>
    <row r="10" spans="1:7" x14ac:dyDescent="0.25">
      <c r="A10" s="17">
        <v>3</v>
      </c>
      <c r="B10" s="10" t="s">
        <v>85</v>
      </c>
      <c r="C10" s="67"/>
      <c r="D10" s="35"/>
    </row>
    <row r="11" spans="1:7" x14ac:dyDescent="0.25">
      <c r="A11" s="17">
        <v>4</v>
      </c>
      <c r="B11" s="10" t="s">
        <v>86</v>
      </c>
      <c r="C11" s="67"/>
      <c r="D11" s="35"/>
    </row>
    <row r="12" spans="1:7" x14ac:dyDescent="0.25">
      <c r="A12" s="17">
        <v>5</v>
      </c>
      <c r="B12" s="10" t="s">
        <v>87</v>
      </c>
      <c r="C12" s="67"/>
      <c r="D12" s="35"/>
    </row>
    <row r="13" spans="1:7" x14ac:dyDescent="0.25">
      <c r="A13" s="17">
        <v>6</v>
      </c>
      <c r="B13" s="10" t="s">
        <v>88</v>
      </c>
      <c r="C13" s="67"/>
      <c r="D13" s="35"/>
    </row>
    <row r="14" spans="1:7" x14ac:dyDescent="0.25">
      <c r="A14" s="17">
        <v>7</v>
      </c>
      <c r="B14" s="10" t="s">
        <v>121</v>
      </c>
      <c r="C14" s="67"/>
      <c r="D14" s="35"/>
    </row>
    <row r="15" spans="1:7" x14ac:dyDescent="0.25">
      <c r="A15" s="17">
        <v>8</v>
      </c>
      <c r="B15" s="7" t="s">
        <v>217</v>
      </c>
      <c r="C15" s="21"/>
      <c r="D15" s="18"/>
    </row>
    <row r="16" spans="1:7" x14ac:dyDescent="0.25">
      <c r="A16" s="17"/>
      <c r="B16" s="90" t="s">
        <v>194</v>
      </c>
      <c r="C16" s="67"/>
      <c r="D16" s="75"/>
    </row>
    <row r="17" spans="1:4" x14ac:dyDescent="0.25">
      <c r="A17" s="17">
        <v>9</v>
      </c>
      <c r="B17" s="45" t="s">
        <v>84</v>
      </c>
      <c r="C17" s="67"/>
      <c r="D17" s="35"/>
    </row>
    <row r="18" spans="1:4" x14ac:dyDescent="0.25">
      <c r="A18" s="17">
        <v>10</v>
      </c>
      <c r="B18" s="10" t="s">
        <v>85</v>
      </c>
      <c r="C18" s="67"/>
      <c r="D18" s="35"/>
    </row>
    <row r="19" spans="1:4" x14ac:dyDescent="0.25">
      <c r="A19" s="17">
        <v>11</v>
      </c>
      <c r="B19" s="10" t="s">
        <v>86</v>
      </c>
      <c r="C19" s="67"/>
      <c r="D19" s="35"/>
    </row>
    <row r="20" spans="1:4" x14ac:dyDescent="0.25">
      <c r="A20" s="17">
        <v>12</v>
      </c>
      <c r="B20" s="10" t="s">
        <v>87</v>
      </c>
      <c r="C20" s="67"/>
      <c r="D20" s="35"/>
    </row>
    <row r="21" spans="1:4" x14ac:dyDescent="0.25">
      <c r="A21" s="17">
        <v>13</v>
      </c>
      <c r="B21" s="10" t="s">
        <v>88</v>
      </c>
      <c r="C21" s="67"/>
      <c r="D21" s="35"/>
    </row>
    <row r="22" spans="1:4" x14ac:dyDescent="0.25">
      <c r="A22" s="17">
        <v>14</v>
      </c>
      <c r="B22" s="10" t="s">
        <v>121</v>
      </c>
      <c r="C22" s="67"/>
      <c r="D22" s="35"/>
    </row>
    <row r="23" spans="1:4" x14ac:dyDescent="0.25">
      <c r="A23" s="17">
        <v>15</v>
      </c>
      <c r="B23" s="7" t="s">
        <v>50</v>
      </c>
      <c r="C23" s="21"/>
      <c r="D23" s="18"/>
    </row>
    <row r="24" spans="1:4" x14ac:dyDescent="0.25">
      <c r="A24" s="17"/>
      <c r="B24" s="90" t="s">
        <v>194</v>
      </c>
      <c r="C24" s="67"/>
      <c r="D24" s="75"/>
    </row>
    <row r="25" spans="1:4" x14ac:dyDescent="0.25">
      <c r="A25" s="17">
        <v>16</v>
      </c>
      <c r="B25" s="45" t="s">
        <v>84</v>
      </c>
      <c r="C25" s="67"/>
      <c r="D25" s="35"/>
    </row>
    <row r="26" spans="1:4" x14ac:dyDescent="0.25">
      <c r="A26" s="17">
        <v>17</v>
      </c>
      <c r="B26" s="10" t="s">
        <v>85</v>
      </c>
      <c r="C26" s="67"/>
      <c r="D26" s="35"/>
    </row>
    <row r="27" spans="1:4" x14ac:dyDescent="0.25">
      <c r="A27" s="17">
        <v>18</v>
      </c>
      <c r="B27" s="10" t="s">
        <v>86</v>
      </c>
      <c r="C27" s="67"/>
      <c r="D27" s="35"/>
    </row>
    <row r="28" spans="1:4" x14ac:dyDescent="0.25">
      <c r="A28" s="17">
        <v>19</v>
      </c>
      <c r="B28" s="10" t="s">
        <v>87</v>
      </c>
      <c r="C28" s="67"/>
      <c r="D28" s="35"/>
    </row>
    <row r="29" spans="1:4" x14ac:dyDescent="0.25">
      <c r="A29" s="17">
        <v>20</v>
      </c>
      <c r="B29" s="10" t="s">
        <v>88</v>
      </c>
      <c r="C29" s="67"/>
      <c r="D29" s="35"/>
    </row>
    <row r="30" spans="1:4" x14ac:dyDescent="0.25">
      <c r="A30" s="17">
        <v>21</v>
      </c>
      <c r="B30" s="10" t="s">
        <v>121</v>
      </c>
      <c r="C30" s="67"/>
      <c r="D30" s="35"/>
    </row>
    <row r="31" spans="1:4" x14ac:dyDescent="0.25">
      <c r="A31" s="17">
        <v>22</v>
      </c>
      <c r="B31" s="7" t="s">
        <v>205</v>
      </c>
      <c r="C31" s="21"/>
      <c r="D31" s="18"/>
    </row>
    <row r="32" spans="1:4" x14ac:dyDescent="0.25">
      <c r="A32" s="105"/>
      <c r="B32" s="90" t="s">
        <v>194</v>
      </c>
      <c r="C32" s="67"/>
      <c r="D32" s="75"/>
    </row>
    <row r="33" spans="1:7" x14ac:dyDescent="0.25">
      <c r="A33" s="105">
        <v>23</v>
      </c>
      <c r="B33" s="45" t="s">
        <v>84</v>
      </c>
      <c r="C33" s="67"/>
      <c r="D33" s="35"/>
    </row>
    <row r="34" spans="1:7" x14ac:dyDescent="0.25">
      <c r="A34" s="105">
        <v>24</v>
      </c>
      <c r="B34" s="10" t="s">
        <v>85</v>
      </c>
      <c r="C34" s="67"/>
      <c r="D34" s="35"/>
    </row>
    <row r="35" spans="1:7" x14ac:dyDescent="0.25">
      <c r="A35" s="105">
        <v>25</v>
      </c>
      <c r="B35" s="10" t="s">
        <v>86</v>
      </c>
      <c r="C35" s="67"/>
      <c r="D35" s="35"/>
    </row>
    <row r="36" spans="1:7" x14ac:dyDescent="0.25">
      <c r="A36" s="105">
        <v>26</v>
      </c>
      <c r="B36" s="10" t="s">
        <v>87</v>
      </c>
      <c r="C36" s="67"/>
      <c r="D36" s="35"/>
    </row>
    <row r="37" spans="1:7" x14ac:dyDescent="0.25">
      <c r="A37" s="105">
        <v>27</v>
      </c>
      <c r="B37" s="10" t="s">
        <v>88</v>
      </c>
      <c r="C37" s="67"/>
      <c r="D37" s="35"/>
    </row>
    <row r="38" spans="1:7" x14ac:dyDescent="0.25">
      <c r="A38" s="105">
        <v>28</v>
      </c>
      <c r="B38" s="10" t="s">
        <v>121</v>
      </c>
      <c r="C38" s="67"/>
      <c r="D38" s="35"/>
    </row>
    <row r="39" spans="1:7" x14ac:dyDescent="0.25">
      <c r="A39" s="17">
        <v>29</v>
      </c>
      <c r="B39" s="7" t="s">
        <v>25</v>
      </c>
      <c r="C39" s="21"/>
      <c r="D39" s="18"/>
    </row>
    <row r="40" spans="1:7" x14ac:dyDescent="0.25">
      <c r="A40" s="105"/>
      <c r="B40" s="90" t="s">
        <v>194</v>
      </c>
      <c r="C40" s="67"/>
      <c r="D40" s="75"/>
    </row>
    <row r="41" spans="1:7" x14ac:dyDescent="0.25">
      <c r="A41" s="105">
        <v>30</v>
      </c>
      <c r="B41" s="45" t="s">
        <v>84</v>
      </c>
      <c r="C41" s="67"/>
      <c r="D41" s="35"/>
    </row>
    <row r="42" spans="1:7" x14ac:dyDescent="0.25">
      <c r="A42" s="105">
        <v>31</v>
      </c>
      <c r="B42" s="10" t="s">
        <v>85</v>
      </c>
      <c r="C42" s="67"/>
      <c r="D42" s="35"/>
    </row>
    <row r="43" spans="1:7" x14ac:dyDescent="0.25">
      <c r="A43" s="105">
        <v>32</v>
      </c>
      <c r="B43" s="10" t="s">
        <v>86</v>
      </c>
      <c r="C43" s="67"/>
      <c r="D43" s="35"/>
    </row>
    <row r="44" spans="1:7" x14ac:dyDescent="0.25">
      <c r="A44" s="105">
        <v>33</v>
      </c>
      <c r="B44" s="10" t="s">
        <v>87</v>
      </c>
      <c r="C44" s="67"/>
      <c r="D44" s="35"/>
    </row>
    <row r="45" spans="1:7" x14ac:dyDescent="0.25">
      <c r="A45" s="105">
        <v>34</v>
      </c>
      <c r="B45" s="10" t="s">
        <v>88</v>
      </c>
      <c r="C45" s="67"/>
      <c r="D45" s="35"/>
    </row>
    <row r="46" spans="1:7" x14ac:dyDescent="0.25">
      <c r="A46" s="105">
        <v>35</v>
      </c>
      <c r="B46" s="10" t="s">
        <v>121</v>
      </c>
      <c r="C46" s="67"/>
      <c r="D46" s="35"/>
    </row>
    <row r="47" spans="1:7" ht="15.75" thickBot="1" x14ac:dyDescent="0.3">
      <c r="A47" s="106">
        <v>36</v>
      </c>
      <c r="B47" s="49" t="s">
        <v>218</v>
      </c>
      <c r="C47" s="102" t="str">
        <f>IF(SUM(C7,C15,C23,C31,C39)&gt;0, SUM(C7,C15,C23,C31,C39), "")</f>
        <v/>
      </c>
      <c r="D47" s="25"/>
      <c r="G47" s="37" t="s">
        <v>208</v>
      </c>
    </row>
    <row r="48" spans="1:7" x14ac:dyDescent="0.25">
      <c r="A48" s="897" t="s">
        <v>48</v>
      </c>
      <c r="B48" s="898"/>
      <c r="C48" s="898"/>
      <c r="D48" s="47"/>
    </row>
    <row r="49" spans="1:10" x14ac:dyDescent="0.25">
      <c r="A49" s="17">
        <v>37</v>
      </c>
      <c r="B49" s="7" t="s">
        <v>49</v>
      </c>
      <c r="C49" s="21"/>
      <c r="D49" s="101"/>
    </row>
    <row r="50" spans="1:10" x14ac:dyDescent="0.25">
      <c r="A50" s="17">
        <v>38</v>
      </c>
      <c r="B50" s="7" t="s">
        <v>219</v>
      </c>
      <c r="C50" s="21"/>
      <c r="D50" s="18"/>
    </row>
    <row r="51" spans="1:10" x14ac:dyDescent="0.25">
      <c r="A51" s="17">
        <v>39</v>
      </c>
      <c r="B51" s="7" t="s">
        <v>220</v>
      </c>
      <c r="C51" s="21"/>
      <c r="D51" s="18"/>
    </row>
    <row r="52" spans="1:10" x14ac:dyDescent="0.25">
      <c r="A52" s="17">
        <v>40</v>
      </c>
      <c r="B52" s="7" t="s">
        <v>51</v>
      </c>
      <c r="C52" s="21"/>
      <c r="D52" s="18"/>
      <c r="J52" s="42"/>
    </row>
    <row r="53" spans="1:10" x14ac:dyDescent="0.25">
      <c r="A53" s="17">
        <v>41</v>
      </c>
      <c r="B53" s="7" t="s">
        <v>221</v>
      </c>
      <c r="C53" s="21"/>
      <c r="D53" s="18"/>
    </row>
    <row r="54" spans="1:10" x14ac:dyDescent="0.25">
      <c r="A54" s="17">
        <v>42</v>
      </c>
      <c r="B54" s="7" t="s">
        <v>52</v>
      </c>
      <c r="C54" s="21"/>
      <c r="D54" s="18"/>
    </row>
    <row r="55" spans="1:10" x14ac:dyDescent="0.25">
      <c r="A55" s="17">
        <v>43</v>
      </c>
      <c r="B55" s="10" t="s">
        <v>63</v>
      </c>
      <c r="C55" s="67"/>
      <c r="D55" s="84"/>
    </row>
    <row r="56" spans="1:10" x14ac:dyDescent="0.25">
      <c r="A56" s="17">
        <v>44</v>
      </c>
      <c r="B56" s="10" t="s">
        <v>64</v>
      </c>
      <c r="C56" s="67"/>
      <c r="D56" s="103"/>
    </row>
    <row r="57" spans="1:10" x14ac:dyDescent="0.25">
      <c r="A57" s="17">
        <v>45</v>
      </c>
      <c r="B57" s="46" t="s">
        <v>123</v>
      </c>
      <c r="C57" s="67"/>
      <c r="D57" s="103"/>
    </row>
    <row r="58" spans="1:10" x14ac:dyDescent="0.25">
      <c r="A58" s="17">
        <v>46</v>
      </c>
      <c r="B58" s="7" t="s">
        <v>222</v>
      </c>
      <c r="C58" s="83" t="str">
        <f>IF(SUM(C49:C54)=0,"",SUM(C49:C54))</f>
        <v/>
      </c>
      <c r="D58" s="18"/>
      <c r="G58" s="37" t="s">
        <v>208</v>
      </c>
    </row>
    <row r="59" spans="1:10" x14ac:dyDescent="0.25">
      <c r="A59" s="17">
        <v>47</v>
      </c>
      <c r="B59" s="7" t="s">
        <v>223</v>
      </c>
      <c r="C59" s="83" t="str">
        <f>IF(SUM(C58,C47)&gt;0, SUM(C58,C47), "")</f>
        <v/>
      </c>
      <c r="D59" s="18"/>
    </row>
    <row r="60" spans="1:10" x14ac:dyDescent="0.25">
      <c r="A60" s="107">
        <v>48</v>
      </c>
      <c r="B60" s="27" t="s">
        <v>224</v>
      </c>
      <c r="C60" s="103" t="str">
        <f>IFERROR(-1*IF(#REF!&gt;0,#REF!* C59, ""), "")</f>
        <v/>
      </c>
      <c r="D60" s="18"/>
    </row>
    <row r="61" spans="1:10" x14ac:dyDescent="0.25">
      <c r="A61" s="891" t="s">
        <v>14</v>
      </c>
      <c r="B61" s="892"/>
      <c r="C61" s="892"/>
      <c r="D61" s="893"/>
    </row>
    <row r="62" spans="1:10" ht="29.25" x14ac:dyDescent="0.25">
      <c r="A62" s="17"/>
      <c r="B62" s="6"/>
      <c r="C62" s="22" t="s">
        <v>110</v>
      </c>
      <c r="D62" s="34" t="s">
        <v>111</v>
      </c>
      <c r="E62" s="36"/>
      <c r="G62" s="37" t="s">
        <v>208</v>
      </c>
    </row>
    <row r="63" spans="1:10" x14ac:dyDescent="0.25">
      <c r="A63" s="17">
        <v>50</v>
      </c>
      <c r="B63" s="7" t="s">
        <v>84</v>
      </c>
      <c r="C63" s="21"/>
      <c r="D63" s="35"/>
    </row>
    <row r="64" spans="1:10" x14ac:dyDescent="0.25">
      <c r="A64" s="17">
        <v>51</v>
      </c>
      <c r="B64" s="7" t="s">
        <v>85</v>
      </c>
      <c r="C64" s="21"/>
      <c r="D64" s="35"/>
      <c r="G64" s="37" t="s">
        <v>209</v>
      </c>
    </row>
    <row r="65" spans="1:8" x14ac:dyDescent="0.25">
      <c r="A65" s="17">
        <v>52</v>
      </c>
      <c r="B65" s="7" t="s">
        <v>86</v>
      </c>
      <c r="C65" s="21"/>
      <c r="D65" s="35"/>
    </row>
    <row r="66" spans="1:8" x14ac:dyDescent="0.25">
      <c r="A66" s="17">
        <v>53</v>
      </c>
      <c r="B66" s="7" t="s">
        <v>87</v>
      </c>
      <c r="C66" s="21"/>
      <c r="D66" s="35"/>
    </row>
    <row r="67" spans="1:8" x14ac:dyDescent="0.25">
      <c r="A67" s="19">
        <v>54</v>
      </c>
      <c r="B67" s="11" t="s">
        <v>88</v>
      </c>
      <c r="C67" s="88"/>
      <c r="D67" s="89"/>
    </row>
    <row r="68" spans="1:8" x14ac:dyDescent="0.25">
      <c r="A68" s="890" t="s">
        <v>193</v>
      </c>
      <c r="B68" s="857"/>
      <c r="C68" s="857"/>
      <c r="D68" s="110"/>
    </row>
    <row r="69" spans="1:8" ht="29.25" x14ac:dyDescent="0.25">
      <c r="A69" s="86"/>
      <c r="B69" s="85"/>
      <c r="C69" s="22" t="s">
        <v>128</v>
      </c>
      <c r="D69" s="100"/>
    </row>
    <row r="70" spans="1:8" x14ac:dyDescent="0.25">
      <c r="A70" s="17">
        <v>55</v>
      </c>
      <c r="B70" s="7" t="s">
        <v>124</v>
      </c>
      <c r="C70" s="21"/>
      <c r="D70" s="18"/>
    </row>
    <row r="71" spans="1:8" x14ac:dyDescent="0.25">
      <c r="A71" s="17">
        <v>56</v>
      </c>
      <c r="B71" s="7" t="s">
        <v>125</v>
      </c>
      <c r="C71" s="21"/>
      <c r="D71" s="18"/>
    </row>
    <row r="72" spans="1:8" x14ac:dyDescent="0.25">
      <c r="A72" s="17">
        <v>57</v>
      </c>
      <c r="B72" s="9" t="s">
        <v>192</v>
      </c>
      <c r="C72" s="21"/>
      <c r="D72" s="18"/>
    </row>
    <row r="73" spans="1:8" x14ac:dyDescent="0.25">
      <c r="A73" s="17">
        <v>58</v>
      </c>
      <c r="B73" s="9" t="s">
        <v>126</v>
      </c>
      <c r="C73" s="21"/>
      <c r="D73" s="18"/>
    </row>
    <row r="74" spans="1:8" x14ac:dyDescent="0.25">
      <c r="A74" s="17">
        <v>59</v>
      </c>
      <c r="B74" s="9" t="s">
        <v>198</v>
      </c>
      <c r="C74" s="21"/>
      <c r="D74" s="18"/>
    </row>
    <row r="75" spans="1:8" x14ac:dyDescent="0.25">
      <c r="A75" s="17">
        <v>60</v>
      </c>
      <c r="B75" s="9" t="s">
        <v>199</v>
      </c>
      <c r="C75" s="21"/>
      <c r="D75" s="18"/>
    </row>
    <row r="76" spans="1:8" x14ac:dyDescent="0.25">
      <c r="A76" s="17">
        <v>61</v>
      </c>
      <c r="B76" s="9" t="s">
        <v>127</v>
      </c>
      <c r="C76" s="21"/>
      <c r="D76" s="18"/>
    </row>
    <row r="77" spans="1:8" ht="30.75" thickBot="1" x14ac:dyDescent="0.3">
      <c r="A77" s="20">
        <v>62</v>
      </c>
      <c r="B77" s="87" t="s">
        <v>195</v>
      </c>
      <c r="C77" s="39"/>
      <c r="D77" s="25"/>
      <c r="G77" s="37" t="s">
        <v>210</v>
      </c>
      <c r="H77" s="37"/>
    </row>
    <row r="78" spans="1:8" x14ac:dyDescent="0.25">
      <c r="G78" s="37" t="s">
        <v>211</v>
      </c>
      <c r="H78" s="37"/>
    </row>
    <row r="79" spans="1:8" x14ac:dyDescent="0.25">
      <c r="G79" s="37"/>
      <c r="H79" s="37" t="s">
        <v>212</v>
      </c>
    </row>
  </sheetData>
  <mergeCells count="7">
    <mergeCell ref="A68:C68"/>
    <mergeCell ref="A61:D61"/>
    <mergeCell ref="A1:D1"/>
    <mergeCell ref="A3:D3"/>
    <mergeCell ref="C5:D5"/>
    <mergeCell ref="A48:C48"/>
    <mergeCell ref="A6:D6"/>
  </mergeCells>
  <printOptions horizontalCentered="1"/>
  <pageMargins left="0.2" right="0.2" top="0.75" bottom="0.75" header="0.3" footer="0.3"/>
  <pageSetup scale="82" orientation="portrait" horizontalDpi="1200" verticalDpi="1200" r:id="rId1"/>
  <headerFooter>
    <oddHeader>&amp;C&amp;"Times New Roman,Bold"Provider Survey for Licensed Centers
First Things First Cost of Quality Study</oddHeader>
    <oddFooter>&amp;LQuestions? Contact Burns &amp; Associates, Inc. at ENTER EMAIL/ or (602) 241-XXXX&amp;RPrinted &amp;D</oddFooter>
  </headerFooter>
  <rowBreaks count="1" manualBreakCount="1">
    <brk id="47" max="3"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Lists'!$D$25:$D$26</xm:f>
          </x14:formula1>
          <xm:sqref>C70:C77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H46"/>
  <sheetViews>
    <sheetView showGridLines="0" view="pageBreakPreview" topLeftCell="A4" zoomScaleNormal="100" zoomScaleSheetLayoutView="100" workbookViewId="0">
      <selection activeCell="A7" sqref="A7"/>
    </sheetView>
  </sheetViews>
  <sheetFormatPr defaultRowHeight="15" x14ac:dyDescent="0.25"/>
  <cols>
    <col min="1" max="1" width="5.28515625" customWidth="1"/>
    <col min="2" max="2" width="78.28515625" style="73" customWidth="1"/>
    <col min="3" max="7" width="14.7109375" customWidth="1"/>
    <col min="8" max="9" width="12.7109375" customWidth="1"/>
  </cols>
  <sheetData>
    <row r="1" spans="1:8" x14ac:dyDescent="0.25">
      <c r="A1" s="906" t="str">
        <f>IF(ISBLANK(Locations!$C$8)=TRUE, "", Locations!$C$8)</f>
        <v/>
      </c>
      <c r="B1" s="907"/>
      <c r="C1" s="907"/>
      <c r="D1" s="907"/>
      <c r="E1" s="907"/>
      <c r="F1" s="907"/>
      <c r="G1" s="908"/>
    </row>
    <row r="2" spans="1:8" x14ac:dyDescent="0.25">
      <c r="A2" s="55"/>
      <c r="B2" s="68"/>
      <c r="C2" s="5"/>
      <c r="D2" s="5"/>
      <c r="E2" s="5"/>
      <c r="F2" s="5"/>
      <c r="G2" s="18"/>
    </row>
    <row r="3" spans="1:8" x14ac:dyDescent="0.25">
      <c r="A3" s="904" t="s">
        <v>155</v>
      </c>
      <c r="B3" s="859"/>
      <c r="C3" s="859"/>
      <c r="D3" s="859"/>
      <c r="E3" s="859"/>
      <c r="F3" s="859"/>
      <c r="G3" s="905"/>
    </row>
    <row r="4" spans="1:8" ht="15.75" thickBot="1" x14ac:dyDescent="0.3">
      <c r="A4" s="55"/>
      <c r="B4" s="68"/>
      <c r="C4" s="5"/>
      <c r="D4" s="5"/>
      <c r="E4" s="5"/>
      <c r="F4" s="5"/>
      <c r="G4" s="18"/>
    </row>
    <row r="5" spans="1:8" x14ac:dyDescent="0.25">
      <c r="A5" s="23" t="s">
        <v>46</v>
      </c>
      <c r="B5" s="69" t="s">
        <v>47</v>
      </c>
      <c r="C5" s="895" t="s">
        <v>23</v>
      </c>
      <c r="D5" s="909"/>
      <c r="E5" s="909"/>
      <c r="F5" s="909"/>
      <c r="G5" s="896"/>
      <c r="H5" s="5"/>
    </row>
    <row r="6" spans="1:8" x14ac:dyDescent="0.25">
      <c r="A6" s="901" t="s">
        <v>200</v>
      </c>
      <c r="B6" s="902"/>
      <c r="C6" s="902"/>
      <c r="D6" s="902"/>
      <c r="E6" s="902"/>
      <c r="F6" s="902"/>
      <c r="G6" s="903"/>
    </row>
    <row r="7" spans="1:8" ht="29.25" x14ac:dyDescent="0.25">
      <c r="A7" s="13"/>
      <c r="B7" s="70" t="s">
        <v>54</v>
      </c>
      <c r="C7" s="24" t="s">
        <v>10</v>
      </c>
      <c r="D7" s="24" t="s">
        <v>11</v>
      </c>
      <c r="E7" s="24" t="s">
        <v>12</v>
      </c>
      <c r="F7" s="24" t="s">
        <v>13</v>
      </c>
      <c r="G7" s="52" t="s">
        <v>109</v>
      </c>
    </row>
    <row r="8" spans="1:8" x14ac:dyDescent="0.25">
      <c r="A8" s="17">
        <v>1</v>
      </c>
      <c r="B8" s="71" t="s">
        <v>115</v>
      </c>
      <c r="C8" s="56"/>
      <c r="D8" s="56"/>
      <c r="E8" s="56"/>
      <c r="F8" s="56"/>
      <c r="G8" s="57"/>
    </row>
    <row r="9" spans="1:8" x14ac:dyDescent="0.25">
      <c r="A9" s="41">
        <v>2</v>
      </c>
      <c r="B9" s="50" t="s">
        <v>15</v>
      </c>
      <c r="C9" s="58"/>
      <c r="D9" s="58"/>
      <c r="E9" s="58"/>
      <c r="F9" s="58"/>
      <c r="G9" s="43"/>
    </row>
    <row r="10" spans="1:8" x14ac:dyDescent="0.25">
      <c r="A10" s="41">
        <v>3</v>
      </c>
      <c r="B10" s="50" t="s">
        <v>56</v>
      </c>
      <c r="C10" s="58"/>
      <c r="D10" s="58"/>
      <c r="E10" s="58"/>
      <c r="F10" s="58"/>
      <c r="G10" s="43"/>
    </row>
    <row r="11" spans="1:8" x14ac:dyDescent="0.25">
      <c r="A11" s="41">
        <v>4</v>
      </c>
      <c r="B11" s="72" t="s">
        <v>57</v>
      </c>
      <c r="C11" s="58"/>
      <c r="D11" s="58"/>
      <c r="E11" s="58"/>
      <c r="F11" s="58"/>
      <c r="G11" s="43"/>
    </row>
    <row r="12" spans="1:8" x14ac:dyDescent="0.25">
      <c r="A12" s="41">
        <v>5</v>
      </c>
      <c r="B12" s="50" t="s">
        <v>53</v>
      </c>
      <c r="C12" s="58"/>
      <c r="D12" s="58"/>
      <c r="E12" s="58"/>
      <c r="F12" s="58"/>
      <c r="G12" s="43"/>
    </row>
    <row r="13" spans="1:8" x14ac:dyDescent="0.25">
      <c r="A13" s="41">
        <v>6</v>
      </c>
      <c r="B13" s="50" t="s">
        <v>58</v>
      </c>
      <c r="C13" s="58"/>
      <c r="D13" s="58"/>
      <c r="E13" s="58"/>
      <c r="F13" s="58"/>
      <c r="G13" s="43"/>
    </row>
    <row r="14" spans="1:8" x14ac:dyDescent="0.25">
      <c r="A14" s="41">
        <v>7</v>
      </c>
      <c r="B14" s="50" t="s">
        <v>59</v>
      </c>
      <c r="C14" s="58"/>
      <c r="D14" s="58"/>
      <c r="E14" s="58"/>
      <c r="F14" s="58"/>
      <c r="G14" s="43"/>
    </row>
    <row r="15" spans="1:8" x14ac:dyDescent="0.25">
      <c r="A15" s="41">
        <v>8</v>
      </c>
      <c r="B15" s="50" t="s">
        <v>55</v>
      </c>
      <c r="C15" s="58"/>
      <c r="D15" s="58"/>
      <c r="E15" s="58"/>
      <c r="F15" s="58"/>
      <c r="G15" s="43"/>
    </row>
    <row r="16" spans="1:8" x14ac:dyDescent="0.25">
      <c r="A16" s="41">
        <v>9</v>
      </c>
      <c r="B16" s="50" t="s">
        <v>16</v>
      </c>
      <c r="C16" s="58"/>
      <c r="D16" s="58"/>
      <c r="E16" s="58"/>
      <c r="F16" s="58"/>
      <c r="G16" s="43"/>
    </row>
    <row r="17" spans="1:7" x14ac:dyDescent="0.25">
      <c r="A17" s="41">
        <v>10</v>
      </c>
      <c r="B17" s="50" t="s">
        <v>116</v>
      </c>
      <c r="C17" s="51" t="str">
        <f>IF(SUM(C9:C16)=C8, "Yes", "No")</f>
        <v>Yes</v>
      </c>
      <c r="D17" s="51" t="str">
        <f t="shared" ref="D17:G17" si="0">IF(SUM(D9:D16)=D8, "Yes", "No")</f>
        <v>Yes</v>
      </c>
      <c r="E17" s="51" t="str">
        <f t="shared" si="0"/>
        <v>Yes</v>
      </c>
      <c r="F17" s="51" t="str">
        <f t="shared" si="0"/>
        <v>Yes</v>
      </c>
      <c r="G17" s="53" t="str">
        <f t="shared" si="0"/>
        <v>Yes</v>
      </c>
    </row>
    <row r="18" spans="1:7" ht="15.75" thickBot="1" x14ac:dyDescent="0.3">
      <c r="A18" s="66">
        <v>11</v>
      </c>
      <c r="B18" s="54" t="s">
        <v>154</v>
      </c>
      <c r="C18" s="15"/>
      <c r="D18" s="15"/>
      <c r="E18" s="15"/>
      <c r="F18" s="15"/>
      <c r="G18" s="16"/>
    </row>
    <row r="19" spans="1:7" x14ac:dyDescent="0.25">
      <c r="A19" s="897" t="s">
        <v>196</v>
      </c>
      <c r="B19" s="898"/>
      <c r="C19" s="898"/>
      <c r="D19" s="898"/>
      <c r="E19" s="898"/>
      <c r="F19" s="898"/>
      <c r="G19" s="910"/>
    </row>
    <row r="20" spans="1:7" x14ac:dyDescent="0.25">
      <c r="A20" s="94"/>
      <c r="B20" s="95" t="s">
        <v>156</v>
      </c>
      <c r="C20" s="96"/>
      <c r="D20" s="96"/>
      <c r="E20" s="96"/>
      <c r="F20" s="96"/>
      <c r="G20" s="97"/>
    </row>
    <row r="21" spans="1:7" x14ac:dyDescent="0.25">
      <c r="A21" s="59">
        <v>12</v>
      </c>
      <c r="B21" s="60" t="s">
        <v>163</v>
      </c>
      <c r="C21" s="8"/>
      <c r="D21" s="8"/>
      <c r="E21" s="8"/>
      <c r="F21" s="8"/>
      <c r="G21" s="14"/>
    </row>
    <row r="22" spans="1:7" x14ac:dyDescent="0.25">
      <c r="A22" s="59">
        <v>13</v>
      </c>
      <c r="B22" s="60" t="s">
        <v>175</v>
      </c>
      <c r="C22" s="8"/>
      <c r="D22" s="8"/>
      <c r="E22" s="8"/>
      <c r="F22" s="8"/>
      <c r="G22" s="14"/>
    </row>
    <row r="23" spans="1:7" ht="30" x14ac:dyDescent="0.25">
      <c r="A23" s="59">
        <v>14</v>
      </c>
      <c r="B23" s="61" t="s">
        <v>176</v>
      </c>
      <c r="C23" s="8"/>
      <c r="D23" s="8"/>
      <c r="E23" s="8"/>
      <c r="F23" s="8"/>
      <c r="G23" s="14"/>
    </row>
    <row r="24" spans="1:7" ht="14.25" customHeight="1" x14ac:dyDescent="0.25">
      <c r="A24" s="59">
        <v>15</v>
      </c>
      <c r="B24" s="61" t="s">
        <v>165</v>
      </c>
      <c r="C24" s="74"/>
      <c r="D24" s="74"/>
      <c r="E24" s="74"/>
      <c r="F24" s="74"/>
      <c r="G24" s="44"/>
    </row>
    <row r="25" spans="1:7" x14ac:dyDescent="0.25">
      <c r="A25" s="59">
        <v>16</v>
      </c>
      <c r="B25" s="60" t="s">
        <v>177</v>
      </c>
      <c r="C25" s="58"/>
      <c r="D25" s="58"/>
      <c r="E25" s="58"/>
      <c r="F25" s="58"/>
      <c r="G25" s="43"/>
    </row>
    <row r="26" spans="1:7" x14ac:dyDescent="0.25">
      <c r="A26" s="76"/>
      <c r="B26" s="77" t="s">
        <v>157</v>
      </c>
      <c r="C26" s="5"/>
      <c r="D26" s="5"/>
      <c r="E26" s="5"/>
      <c r="F26" s="5"/>
      <c r="G26" s="18"/>
    </row>
    <row r="27" spans="1:7" x14ac:dyDescent="0.25">
      <c r="A27" s="59">
        <v>17</v>
      </c>
      <c r="B27" s="60" t="s">
        <v>164</v>
      </c>
      <c r="C27" s="8"/>
      <c r="D27" s="8"/>
      <c r="E27" s="8"/>
      <c r="F27" s="8"/>
      <c r="G27" s="14"/>
    </row>
    <row r="28" spans="1:7" x14ac:dyDescent="0.25">
      <c r="A28" s="59">
        <v>18</v>
      </c>
      <c r="B28" s="60" t="s">
        <v>158</v>
      </c>
      <c r="C28" s="8"/>
      <c r="D28" s="8"/>
      <c r="E28" s="8"/>
      <c r="F28" s="8"/>
      <c r="G28" s="14"/>
    </row>
    <row r="29" spans="1:7" ht="30" x14ac:dyDescent="0.25">
      <c r="A29" s="59">
        <v>19</v>
      </c>
      <c r="B29" s="61" t="s">
        <v>178</v>
      </c>
      <c r="C29" s="8"/>
      <c r="D29" s="8"/>
      <c r="E29" s="8"/>
      <c r="F29" s="8"/>
      <c r="G29" s="14"/>
    </row>
    <row r="30" spans="1:7" x14ac:dyDescent="0.25">
      <c r="A30" s="59">
        <v>20</v>
      </c>
      <c r="B30" s="61" t="s">
        <v>166</v>
      </c>
      <c r="C30" s="74"/>
      <c r="D30" s="74"/>
      <c r="E30" s="74"/>
      <c r="F30" s="74"/>
      <c r="G30" s="44"/>
    </row>
    <row r="31" spans="1:7" ht="30.75" thickBot="1" x14ac:dyDescent="0.3">
      <c r="A31" s="59">
        <v>21</v>
      </c>
      <c r="B31" s="82" t="s">
        <v>174</v>
      </c>
      <c r="C31" s="15"/>
      <c r="D31" s="15"/>
      <c r="E31" s="15"/>
      <c r="F31" s="15"/>
      <c r="G31" s="16"/>
    </row>
    <row r="32" spans="1:7" x14ac:dyDescent="0.25">
      <c r="A32" s="78"/>
      <c r="B32" s="79" t="s">
        <v>135</v>
      </c>
      <c r="C32" s="80"/>
      <c r="D32" s="80"/>
      <c r="E32" s="80"/>
      <c r="F32" s="80"/>
      <c r="G32" s="81"/>
    </row>
    <row r="33" spans="1:7" x14ac:dyDescent="0.25">
      <c r="A33" s="59">
        <v>22</v>
      </c>
      <c r="B33" s="60" t="s">
        <v>167</v>
      </c>
      <c r="C33" s="8"/>
      <c r="D33" s="8"/>
      <c r="E33" s="8"/>
      <c r="F33" s="8"/>
      <c r="G33" s="14"/>
    </row>
    <row r="34" spans="1:7" x14ac:dyDescent="0.25">
      <c r="A34" s="59">
        <v>23</v>
      </c>
      <c r="B34" s="60" t="s">
        <v>159</v>
      </c>
      <c r="C34" s="8"/>
      <c r="D34" s="8"/>
      <c r="E34" s="8"/>
      <c r="F34" s="8"/>
      <c r="G34" s="14"/>
    </row>
    <row r="35" spans="1:7" ht="30" x14ac:dyDescent="0.25">
      <c r="A35" s="59">
        <v>24</v>
      </c>
      <c r="B35" s="61" t="s">
        <v>179</v>
      </c>
      <c r="C35" s="8"/>
      <c r="D35" s="8"/>
      <c r="E35" s="8"/>
      <c r="F35" s="8"/>
      <c r="G35" s="14"/>
    </row>
    <row r="36" spans="1:7" ht="30" x14ac:dyDescent="0.25">
      <c r="A36" s="59">
        <v>25</v>
      </c>
      <c r="B36" s="61" t="s">
        <v>168</v>
      </c>
      <c r="C36" s="74"/>
      <c r="D36" s="74"/>
      <c r="E36" s="74"/>
      <c r="F36" s="74"/>
      <c r="G36" s="44"/>
    </row>
    <row r="37" spans="1:7" x14ac:dyDescent="0.25">
      <c r="A37" s="59">
        <v>26</v>
      </c>
      <c r="B37" s="62" t="s">
        <v>169</v>
      </c>
      <c r="C37" s="74"/>
      <c r="D37" s="74"/>
      <c r="E37" s="74"/>
      <c r="F37" s="74"/>
      <c r="G37" s="44"/>
    </row>
    <row r="38" spans="1:7" ht="30" x14ac:dyDescent="0.25">
      <c r="A38" s="59">
        <v>27</v>
      </c>
      <c r="B38" s="62" t="s">
        <v>170</v>
      </c>
      <c r="C38" s="21"/>
      <c r="D38" s="21"/>
      <c r="E38" s="21"/>
      <c r="F38" s="21"/>
      <c r="G38" s="35"/>
    </row>
    <row r="39" spans="1:7" x14ac:dyDescent="0.25">
      <c r="A39" s="92"/>
      <c r="B39" s="77" t="s">
        <v>160</v>
      </c>
      <c r="C39" s="5"/>
      <c r="D39" s="5"/>
      <c r="E39" s="5"/>
      <c r="F39" s="5"/>
      <c r="G39" s="18"/>
    </row>
    <row r="40" spans="1:7" ht="30" x14ac:dyDescent="0.25">
      <c r="A40" s="63">
        <v>28</v>
      </c>
      <c r="B40" s="64" t="s">
        <v>173</v>
      </c>
      <c r="C40" s="8"/>
      <c r="D40" s="8"/>
      <c r="E40" s="8"/>
      <c r="F40" s="8"/>
      <c r="G40" s="14"/>
    </row>
    <row r="41" spans="1:7" x14ac:dyDescent="0.25">
      <c r="A41" s="63">
        <v>29</v>
      </c>
      <c r="B41" s="93" t="s">
        <v>161</v>
      </c>
      <c r="C41" s="67"/>
      <c r="D41" s="67"/>
      <c r="E41" s="67"/>
      <c r="F41" s="67"/>
      <c r="G41" s="75"/>
    </row>
    <row r="42" spans="1:7" x14ac:dyDescent="0.25">
      <c r="A42" s="63">
        <v>30</v>
      </c>
      <c r="B42" s="60" t="s">
        <v>180</v>
      </c>
      <c r="C42" s="8"/>
      <c r="D42" s="8"/>
      <c r="E42" s="8"/>
      <c r="F42" s="8"/>
      <c r="G42" s="14"/>
    </row>
    <row r="43" spans="1:7" ht="30" x14ac:dyDescent="0.25">
      <c r="A43" s="63">
        <v>31</v>
      </c>
      <c r="B43" s="61" t="s">
        <v>181</v>
      </c>
      <c r="C43" s="8"/>
      <c r="D43" s="8"/>
      <c r="E43" s="8"/>
      <c r="F43" s="8"/>
      <c r="G43" s="14"/>
    </row>
    <row r="44" spans="1:7" ht="30" x14ac:dyDescent="0.25">
      <c r="A44" s="63">
        <v>32</v>
      </c>
      <c r="B44" s="61" t="s">
        <v>171</v>
      </c>
      <c r="C44" s="74"/>
      <c r="D44" s="74"/>
      <c r="E44" s="74"/>
      <c r="F44" s="74"/>
      <c r="G44" s="44"/>
    </row>
    <row r="45" spans="1:7" x14ac:dyDescent="0.25">
      <c r="A45" s="63">
        <v>33</v>
      </c>
      <c r="B45" s="62" t="s">
        <v>172</v>
      </c>
      <c r="C45" s="74"/>
      <c r="D45" s="74"/>
      <c r="E45" s="74"/>
      <c r="F45" s="74"/>
      <c r="G45" s="44"/>
    </row>
    <row r="46" spans="1:7" ht="30.75" thickBot="1" x14ac:dyDescent="0.3">
      <c r="A46" s="63">
        <v>34</v>
      </c>
      <c r="B46" s="65" t="s">
        <v>162</v>
      </c>
      <c r="C46" s="15"/>
      <c r="D46" s="15"/>
      <c r="E46" s="15"/>
      <c r="F46" s="15"/>
      <c r="G46" s="16"/>
    </row>
  </sheetData>
  <mergeCells count="5">
    <mergeCell ref="A6:G6"/>
    <mergeCell ref="A3:G3"/>
    <mergeCell ref="A1:G1"/>
    <mergeCell ref="C5:G5"/>
    <mergeCell ref="A19:G19"/>
  </mergeCells>
  <printOptions horizontalCentered="1"/>
  <pageMargins left="0.2" right="0.2" top="0.75" bottom="0.75" header="0.3" footer="0.3"/>
  <pageSetup scale="84" orientation="landscape" horizontalDpi="1200" verticalDpi="1200" r:id="rId1"/>
  <headerFooter>
    <oddHeader>&amp;C&amp;"Times New Roman,Bold"Provider Survey for Licensed Centers
First Things First Cost of Quality Study</oddHeader>
    <oddFooter>&amp;LQuestions? Contact Burns &amp; Associates, Inc. at ENTER EMAIL/ or (602) 241-XXXX&amp;RPrinted &amp;D</oddFooter>
  </headerFooter>
  <rowBreaks count="1" manualBreakCount="1">
    <brk id="33"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 Down Lists'!$D$25:$D$26</xm:f>
          </x14:formula1>
          <xm:sqref>C21:G21 C27:G27 C33:G33 C40:G40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P23"/>
  <sheetViews>
    <sheetView showGridLines="0" zoomScaleNormal="100" zoomScaleSheetLayoutView="100" workbookViewId="0">
      <selection activeCell="D6" sqref="D6"/>
    </sheetView>
  </sheetViews>
  <sheetFormatPr defaultRowHeight="15" x14ac:dyDescent="0.25"/>
  <cols>
    <col min="1" max="1" width="5.28515625" style="108" customWidth="1"/>
    <col min="2" max="2" width="73.85546875" customWidth="1"/>
    <col min="3" max="4" width="12.7109375" customWidth="1"/>
    <col min="6" max="15" width="9.140625" hidden="1" customWidth="1"/>
    <col min="16" max="16" width="22.7109375" hidden="1" customWidth="1"/>
  </cols>
  <sheetData>
    <row r="1" spans="1:16" x14ac:dyDescent="0.25">
      <c r="A1" s="894" t="str">
        <f>IF(ISBLANK('Contact Info'!C7)=TRUE, "",'Contact Info'!C7)</f>
        <v/>
      </c>
      <c r="B1" s="894"/>
      <c r="C1" s="894"/>
      <c r="D1" s="894"/>
    </row>
    <row r="2" spans="1:16" ht="9" customHeight="1" x14ac:dyDescent="0.25"/>
    <row r="3" spans="1:16" ht="15.75" x14ac:dyDescent="0.25">
      <c r="A3" s="752" t="s">
        <v>670</v>
      </c>
      <c r="B3" s="752"/>
      <c r="C3" s="752"/>
      <c r="D3" s="752"/>
    </row>
    <row r="4" spans="1:16" ht="9" customHeight="1" x14ac:dyDescent="0.25">
      <c r="A4" s="109"/>
      <c r="B4" s="109"/>
      <c r="C4" s="242"/>
      <c r="D4" s="109"/>
    </row>
    <row r="5" spans="1:16" x14ac:dyDescent="0.25">
      <c r="A5" s="146" t="s">
        <v>46</v>
      </c>
      <c r="B5" s="147" t="s">
        <v>47</v>
      </c>
      <c r="C5" s="240" t="s">
        <v>540</v>
      </c>
      <c r="D5" s="261" t="s">
        <v>23</v>
      </c>
    </row>
    <row r="6" spans="1:16" s="178" customFormat="1" x14ac:dyDescent="0.25">
      <c r="A6" s="187">
        <v>1</v>
      </c>
      <c r="B6" s="200" t="s">
        <v>252</v>
      </c>
      <c r="C6" s="663">
        <f>SUM(F13:O13)</f>
        <v>493152.25</v>
      </c>
      <c r="D6" s="657"/>
      <c r="F6" s="262" t="s">
        <v>284</v>
      </c>
      <c r="G6" s="262"/>
      <c r="H6" s="262" t="s">
        <v>265</v>
      </c>
      <c r="I6" s="262"/>
      <c r="J6" s="262" t="s">
        <v>266</v>
      </c>
      <c r="K6" s="262"/>
      <c r="L6" s="262" t="s">
        <v>285</v>
      </c>
      <c r="M6" s="262"/>
      <c r="N6" s="262" t="s">
        <v>267</v>
      </c>
      <c r="O6" s="262"/>
    </row>
    <row r="7" spans="1:16" s="179" customFormat="1" x14ac:dyDescent="0.25">
      <c r="A7" s="187">
        <v>2</v>
      </c>
      <c r="B7" s="201" t="s">
        <v>228</v>
      </c>
      <c r="C7" s="664">
        <f>SUM(F14:O14)</f>
        <v>161819.70000000001</v>
      </c>
      <c r="D7" s="658"/>
      <c r="F7" s="263" t="s">
        <v>526</v>
      </c>
      <c r="G7" s="263" t="s">
        <v>527</v>
      </c>
      <c r="H7" s="263" t="s">
        <v>526</v>
      </c>
      <c r="I7" s="263" t="s">
        <v>527</v>
      </c>
      <c r="J7" s="263" t="s">
        <v>526</v>
      </c>
      <c r="K7" s="263" t="s">
        <v>527</v>
      </c>
      <c r="L7" s="263" t="s">
        <v>526</v>
      </c>
      <c r="M7" s="263" t="s">
        <v>527</v>
      </c>
      <c r="N7" s="263" t="s">
        <v>526</v>
      </c>
      <c r="O7" s="263" t="s">
        <v>527</v>
      </c>
    </row>
    <row r="8" spans="1:16" s="179" customFormat="1" x14ac:dyDescent="0.25">
      <c r="A8" s="187">
        <v>3</v>
      </c>
      <c r="B8" s="411" t="s">
        <v>232</v>
      </c>
      <c r="C8" s="664">
        <f>C7*0.015</f>
        <v>2427.2955000000002</v>
      </c>
      <c r="D8" s="658"/>
      <c r="F8" s="263">
        <v>3</v>
      </c>
      <c r="G8" s="263">
        <v>8</v>
      </c>
      <c r="H8" s="263"/>
      <c r="I8" s="263">
        <v>10</v>
      </c>
      <c r="J8" s="263"/>
      <c r="K8" s="263">
        <v>6</v>
      </c>
      <c r="L8" s="263"/>
      <c r="M8" s="263">
        <v>22</v>
      </c>
      <c r="N8" s="263">
        <v>4</v>
      </c>
      <c r="O8" s="263">
        <v>1</v>
      </c>
      <c r="P8" s="179" t="s">
        <v>252</v>
      </c>
    </row>
    <row r="9" spans="1:16" s="179" customFormat="1" x14ac:dyDescent="0.25">
      <c r="A9" s="187">
        <v>4</v>
      </c>
      <c r="B9" s="411" t="s">
        <v>231</v>
      </c>
      <c r="C9" s="664">
        <f>C7*0.25</f>
        <v>40454.925000000003</v>
      </c>
      <c r="D9" s="658"/>
      <c r="F9" s="263">
        <v>2</v>
      </c>
      <c r="G9" s="263">
        <v>6</v>
      </c>
      <c r="H9" s="263"/>
      <c r="I9" s="263">
        <v>7</v>
      </c>
      <c r="J9" s="263">
        <v>2</v>
      </c>
      <c r="K9" s="263">
        <v>4</v>
      </c>
      <c r="L9" s="263"/>
      <c r="M9" s="263"/>
      <c r="N9" s="263">
        <v>2</v>
      </c>
      <c r="O9" s="263">
        <v>1</v>
      </c>
      <c r="P9" s="179" t="s">
        <v>228</v>
      </c>
    </row>
    <row r="10" spans="1:16" s="179" customFormat="1" x14ac:dyDescent="0.25">
      <c r="A10" s="187">
        <v>5</v>
      </c>
      <c r="B10" s="201" t="s">
        <v>229</v>
      </c>
      <c r="C10" s="664">
        <f>SUM(G15:M15)</f>
        <v>82400</v>
      </c>
      <c r="D10" s="658"/>
      <c r="F10" s="263"/>
      <c r="G10" s="263">
        <v>2</v>
      </c>
      <c r="H10" s="263"/>
      <c r="I10" s="263">
        <v>2</v>
      </c>
      <c r="J10" s="263"/>
      <c r="K10" s="263">
        <v>2</v>
      </c>
      <c r="L10" s="263"/>
      <c r="M10" s="263">
        <v>2</v>
      </c>
      <c r="N10" s="263"/>
      <c r="O10" s="263"/>
      <c r="P10" s="179" t="s">
        <v>229</v>
      </c>
    </row>
    <row r="11" spans="1:16" s="179" customFormat="1" x14ac:dyDescent="0.25">
      <c r="A11" s="187">
        <v>6</v>
      </c>
      <c r="B11" s="201" t="s">
        <v>233</v>
      </c>
      <c r="C11" s="664"/>
      <c r="D11" s="658"/>
    </row>
    <row r="12" spans="1:16" s="179" customFormat="1" x14ac:dyDescent="0.25">
      <c r="A12" s="187">
        <v>7</v>
      </c>
      <c r="B12" s="201" t="s">
        <v>234</v>
      </c>
      <c r="C12" s="664"/>
      <c r="D12" s="658"/>
    </row>
    <row r="13" spans="1:16" s="179" customFormat="1" x14ac:dyDescent="0.25">
      <c r="A13" s="187">
        <v>8</v>
      </c>
      <c r="B13" s="201" t="s">
        <v>205</v>
      </c>
      <c r="C13" s="664"/>
      <c r="D13" s="658"/>
      <c r="F13" s="179">
        <f>251*F8*38.25</f>
        <v>28802.25</v>
      </c>
      <c r="G13" s="179">
        <f>251*G8*45</f>
        <v>90360</v>
      </c>
      <c r="I13" s="179">
        <f>251*I8*40</f>
        <v>100400</v>
      </c>
      <c r="K13" s="179">
        <f>251*K8*40</f>
        <v>60240</v>
      </c>
      <c r="M13" s="179">
        <f>251*M8*34</f>
        <v>187748</v>
      </c>
      <c r="N13" s="179">
        <f>251*N8*18</f>
        <v>18072</v>
      </c>
      <c r="O13" s="179">
        <f>251*O8*30</f>
        <v>7530</v>
      </c>
      <c r="P13" s="179" t="s">
        <v>252</v>
      </c>
    </row>
    <row r="14" spans="1:16" s="179" customFormat="1" x14ac:dyDescent="0.25">
      <c r="A14" s="187">
        <v>9</v>
      </c>
      <c r="B14" s="201" t="s">
        <v>25</v>
      </c>
      <c r="C14" s="664"/>
      <c r="D14" s="658"/>
      <c r="F14" s="179">
        <f>F9*251*23.52</f>
        <v>11807.039999999999</v>
      </c>
      <c r="G14" s="179">
        <f>G9*251*31.71</f>
        <v>47755.26</v>
      </c>
      <c r="I14" s="179">
        <f>I9*251*27.93</f>
        <v>49073.01</v>
      </c>
      <c r="J14" s="179">
        <f>J9*251*21</f>
        <v>10542</v>
      </c>
      <c r="K14" s="179">
        <f>K9*251*27.93</f>
        <v>28041.72</v>
      </c>
      <c r="N14" s="179">
        <f>N9*251*16.8</f>
        <v>8433.6</v>
      </c>
      <c r="O14" s="179">
        <f>O9*251*24.57</f>
        <v>6167.07</v>
      </c>
      <c r="P14" s="179" t="s">
        <v>228</v>
      </c>
    </row>
    <row r="15" spans="1:16" s="179" customFormat="1" x14ac:dyDescent="0.25">
      <c r="A15" s="187">
        <v>10</v>
      </c>
      <c r="B15" s="201" t="s">
        <v>269</v>
      </c>
      <c r="C15" s="664"/>
      <c r="D15" s="658"/>
      <c r="G15" s="179">
        <f>G10*11300</f>
        <v>22600</v>
      </c>
      <c r="I15" s="179">
        <f>I10*11300</f>
        <v>22600</v>
      </c>
      <c r="K15" s="179">
        <f>K10*11300</f>
        <v>22600</v>
      </c>
      <c r="M15" s="179">
        <f>M10*7300</f>
        <v>14600</v>
      </c>
      <c r="P15" s="179" t="s">
        <v>229</v>
      </c>
    </row>
    <row r="16" spans="1:16" s="179" customFormat="1" x14ac:dyDescent="0.25">
      <c r="A16" s="187">
        <v>11</v>
      </c>
      <c r="B16" s="201" t="s">
        <v>235</v>
      </c>
      <c r="C16" s="664"/>
      <c r="D16" s="658"/>
    </row>
    <row r="17" spans="1:4" s="179" customFormat="1" x14ac:dyDescent="0.25">
      <c r="A17" s="187">
        <v>12</v>
      </c>
      <c r="B17" s="201" t="s">
        <v>236</v>
      </c>
      <c r="C17" s="664"/>
      <c r="D17" s="658"/>
    </row>
    <row r="18" spans="1:4" s="179" customFormat="1" x14ac:dyDescent="0.25">
      <c r="A18" s="187">
        <v>13</v>
      </c>
      <c r="B18" s="201" t="s">
        <v>237</v>
      </c>
      <c r="C18" s="664">
        <v>7500</v>
      </c>
      <c r="D18" s="658"/>
    </row>
    <row r="19" spans="1:4" s="179" customFormat="1" x14ac:dyDescent="0.25">
      <c r="A19" s="187">
        <v>14</v>
      </c>
      <c r="B19" s="201" t="s">
        <v>296</v>
      </c>
      <c r="C19" s="663"/>
      <c r="D19" s="659"/>
    </row>
    <row r="20" spans="1:4" s="179" customFormat="1" x14ac:dyDescent="0.25">
      <c r="A20" s="187">
        <v>15</v>
      </c>
      <c r="B20" s="201" t="s">
        <v>230</v>
      </c>
      <c r="C20" s="663">
        <v>12180</v>
      </c>
      <c r="D20" s="657"/>
    </row>
    <row r="21" spans="1:4" s="179" customFormat="1" x14ac:dyDescent="0.25">
      <c r="A21" s="187">
        <v>16</v>
      </c>
      <c r="B21" s="202" t="s">
        <v>253</v>
      </c>
      <c r="C21" s="664">
        <f>IF(SUM(C6:C20)&gt;0, SUM(C6:C20), "")</f>
        <v>799934.17050000001</v>
      </c>
      <c r="D21" s="660" t="str">
        <f>IF(SUM(D6:D20)&gt;0, SUM(D6:D20), "")</f>
        <v/>
      </c>
    </row>
    <row r="22" spans="1:4" s="179" customFormat="1" x14ac:dyDescent="0.25">
      <c r="A22" s="187">
        <v>17</v>
      </c>
      <c r="B22" s="203" t="s">
        <v>264</v>
      </c>
      <c r="C22" s="665">
        <v>31075</v>
      </c>
      <c r="D22" s="661"/>
    </row>
    <row r="23" spans="1:4" s="179" customFormat="1" x14ac:dyDescent="0.25">
      <c r="A23" s="186">
        <v>18</v>
      </c>
      <c r="B23" s="204" t="s">
        <v>254</v>
      </c>
      <c r="C23" s="666">
        <f>IFERROR(C21-C22, "")</f>
        <v>768859.17050000001</v>
      </c>
      <c r="D23" s="662" t="str">
        <f>IFERROR(D21-D22, "")</f>
        <v/>
      </c>
    </row>
  </sheetData>
  <sheetProtection algorithmName="SHA-512" hashValue="bRpzYTQ9IsrKg6Vw/A1mT4RG+m1ZArs34jQXYJHwItmRPYa/cwd15N8M0kMRnhBjNsAvkcqOA4P/Kmr4oJQzgg==" saltValue="OALPX4YJkfUuRq0LQ9nd+Q==" spinCount="100000" sheet="1" objects="1" scenarios="1"/>
  <mergeCells count="2">
    <mergeCell ref="A3:D3"/>
    <mergeCell ref="A1:D1"/>
  </mergeCells>
  <phoneticPr fontId="15" type="noConversion"/>
  <printOptions horizontalCentered="1"/>
  <pageMargins left="0.2" right="0.2" top="0.75" bottom="0.75" header="0.3" footer="0.3"/>
  <pageSetup scale="90" orientation="landscape" horizontalDpi="1200" verticalDpi="1200" r:id="rId1"/>
  <headerFooter>
    <oddHeader>&amp;C&amp;"Times New Roman,Bold"First Things First Cost of Quality Study
Provider Survey for Licensed Centers</oddHeader>
    <oddFooter>&amp;LQuestions? Contact Burns &amp; Associates, Inc. at CostofQuality@burnshealthpolicy.com / or (602) 241-8515&amp;RPrinted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EQ67"/>
  <sheetViews>
    <sheetView showGridLines="0" zoomScaleNormal="100" zoomScaleSheetLayoutView="100" workbookViewId="0">
      <selection activeCell="F8" sqref="F8"/>
    </sheetView>
  </sheetViews>
  <sheetFormatPr defaultRowHeight="15" x14ac:dyDescent="0.25"/>
  <cols>
    <col min="1" max="1" width="5.28515625" style="120" customWidth="1"/>
    <col min="2" max="2" width="63.5703125" customWidth="1"/>
    <col min="3" max="4" width="11.28515625" customWidth="1"/>
    <col min="5" max="5" width="10.7109375" customWidth="1"/>
    <col min="6" max="7" width="11.28515625" customWidth="1"/>
    <col min="8" max="8" width="22.140625" customWidth="1"/>
    <col min="9" max="9" width="11.28515625" hidden="1" customWidth="1"/>
    <col min="10" max="58" width="22.140625" customWidth="1"/>
    <col min="59" max="206" width="11.28515625" customWidth="1"/>
  </cols>
  <sheetData>
    <row r="1" spans="1:147" x14ac:dyDescent="0.25">
      <c r="A1" s="894" t="str">
        <f>IF(ISBLANK('Contact Info'!C7)=TRUE, "", 'Contact Info'!C7)</f>
        <v/>
      </c>
      <c r="B1" s="894"/>
      <c r="C1" s="118"/>
      <c r="D1" s="118"/>
      <c r="E1" s="122"/>
      <c r="F1" s="118"/>
      <c r="G1" s="118"/>
      <c r="H1" s="122"/>
      <c r="I1" s="122"/>
    </row>
    <row r="2" spans="1:147" ht="9" customHeight="1" x14ac:dyDescent="0.25"/>
    <row r="3" spans="1:147" x14ac:dyDescent="0.25">
      <c r="A3" s="917" t="s">
        <v>671</v>
      </c>
      <c r="B3" s="917"/>
      <c r="C3" s="121"/>
      <c r="D3" s="121"/>
      <c r="F3" s="121"/>
      <c r="G3" s="121"/>
      <c r="J3" s="184">
        <v>2</v>
      </c>
      <c r="K3" s="184">
        <f>J3+1</f>
        <v>3</v>
      </c>
      <c r="L3" s="184">
        <f t="shared" ref="L3:BF3" si="0">K3+1</f>
        <v>4</v>
      </c>
      <c r="M3" s="184">
        <f t="shared" si="0"/>
        <v>5</v>
      </c>
      <c r="N3" s="184">
        <f t="shared" si="0"/>
        <v>6</v>
      </c>
      <c r="O3" s="184">
        <f t="shared" si="0"/>
        <v>7</v>
      </c>
      <c r="P3" s="184">
        <f t="shared" si="0"/>
        <v>8</v>
      </c>
      <c r="Q3" s="184">
        <f t="shared" si="0"/>
        <v>9</v>
      </c>
      <c r="R3" s="184">
        <f t="shared" si="0"/>
        <v>10</v>
      </c>
      <c r="S3" s="184">
        <f t="shared" si="0"/>
        <v>11</v>
      </c>
      <c r="T3" s="184">
        <f t="shared" si="0"/>
        <v>12</v>
      </c>
      <c r="U3" s="184">
        <f t="shared" si="0"/>
        <v>13</v>
      </c>
      <c r="V3" s="184">
        <f t="shared" si="0"/>
        <v>14</v>
      </c>
      <c r="W3" s="184">
        <f t="shared" si="0"/>
        <v>15</v>
      </c>
      <c r="X3" s="184">
        <f t="shared" si="0"/>
        <v>16</v>
      </c>
      <c r="Y3" s="184">
        <f t="shared" si="0"/>
        <v>17</v>
      </c>
      <c r="Z3" s="184">
        <f t="shared" si="0"/>
        <v>18</v>
      </c>
      <c r="AA3" s="184">
        <f t="shared" si="0"/>
        <v>19</v>
      </c>
      <c r="AB3" s="184">
        <f t="shared" si="0"/>
        <v>20</v>
      </c>
      <c r="AC3" s="184">
        <f t="shared" si="0"/>
        <v>21</v>
      </c>
      <c r="AD3" s="184">
        <f t="shared" si="0"/>
        <v>22</v>
      </c>
      <c r="AE3" s="184">
        <f t="shared" si="0"/>
        <v>23</v>
      </c>
      <c r="AF3" s="184">
        <f t="shared" si="0"/>
        <v>24</v>
      </c>
      <c r="AG3" s="184">
        <f t="shared" si="0"/>
        <v>25</v>
      </c>
      <c r="AH3" s="184">
        <f t="shared" si="0"/>
        <v>26</v>
      </c>
      <c r="AI3" s="184">
        <f t="shared" si="0"/>
        <v>27</v>
      </c>
      <c r="AJ3" s="184">
        <f t="shared" si="0"/>
        <v>28</v>
      </c>
      <c r="AK3" s="184">
        <f t="shared" si="0"/>
        <v>29</v>
      </c>
      <c r="AL3" s="184">
        <f t="shared" si="0"/>
        <v>30</v>
      </c>
      <c r="AM3" s="184">
        <f t="shared" si="0"/>
        <v>31</v>
      </c>
      <c r="AN3" s="184">
        <f t="shared" si="0"/>
        <v>32</v>
      </c>
      <c r="AO3" s="184">
        <f t="shared" si="0"/>
        <v>33</v>
      </c>
      <c r="AP3" s="184">
        <f t="shared" si="0"/>
        <v>34</v>
      </c>
      <c r="AQ3" s="184">
        <f t="shared" si="0"/>
        <v>35</v>
      </c>
      <c r="AR3" s="184">
        <f t="shared" si="0"/>
        <v>36</v>
      </c>
      <c r="AS3" s="184">
        <f t="shared" si="0"/>
        <v>37</v>
      </c>
      <c r="AT3" s="184">
        <f t="shared" si="0"/>
        <v>38</v>
      </c>
      <c r="AU3" s="184">
        <f t="shared" si="0"/>
        <v>39</v>
      </c>
      <c r="AV3" s="184">
        <f t="shared" si="0"/>
        <v>40</v>
      </c>
      <c r="AW3" s="184">
        <f t="shared" si="0"/>
        <v>41</v>
      </c>
      <c r="AX3" s="184">
        <f t="shared" si="0"/>
        <v>42</v>
      </c>
      <c r="AY3" s="184">
        <f t="shared" si="0"/>
        <v>43</v>
      </c>
      <c r="AZ3" s="184">
        <f t="shared" si="0"/>
        <v>44</v>
      </c>
      <c r="BA3" s="184">
        <f t="shared" si="0"/>
        <v>45</v>
      </c>
      <c r="BB3" s="184">
        <f t="shared" si="0"/>
        <v>46</v>
      </c>
      <c r="BC3" s="184">
        <f t="shared" si="0"/>
        <v>47</v>
      </c>
      <c r="BD3" s="184">
        <f t="shared" si="0"/>
        <v>48</v>
      </c>
      <c r="BE3" s="184">
        <f t="shared" si="0"/>
        <v>49</v>
      </c>
      <c r="BF3" s="184">
        <f t="shared" si="0"/>
        <v>50</v>
      </c>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row>
    <row r="4" spans="1:147" ht="9" customHeight="1" x14ac:dyDescent="0.25">
      <c r="J4" s="184" t="str">
        <f>IF('Contact Info'!$C$12&gt;=J3, "Y", "")</f>
        <v/>
      </c>
      <c r="K4" s="184" t="str">
        <f>IF('Contact Info'!$C$12&gt;=K3, "Y", "")</f>
        <v/>
      </c>
      <c r="L4" s="184" t="str">
        <f>IF('Contact Info'!$C$12&gt;=L3, "Y", "")</f>
        <v/>
      </c>
      <c r="M4" s="184" t="str">
        <f>IF('Contact Info'!$C$12&gt;=M3, "Y", "")</f>
        <v/>
      </c>
      <c r="N4" s="184" t="str">
        <f>IF('Contact Info'!$C$12&gt;=N3, "Y", "")</f>
        <v/>
      </c>
      <c r="O4" s="184" t="str">
        <f>IF('Contact Info'!$C$12&gt;=O3, "Y", "")</f>
        <v/>
      </c>
      <c r="P4" s="184" t="str">
        <f>IF('Contact Info'!$C$12&gt;=P3, "Y", "")</f>
        <v/>
      </c>
      <c r="Q4" s="184" t="str">
        <f>IF('Contact Info'!$C$12&gt;=Q3, "Y", "")</f>
        <v/>
      </c>
      <c r="R4" s="184" t="str">
        <f>IF('Contact Info'!$C$12&gt;=R3, "Y", "")</f>
        <v/>
      </c>
      <c r="S4" s="184" t="str">
        <f>IF('Contact Info'!$C$12&gt;=S3, "Y", "")</f>
        <v/>
      </c>
      <c r="T4" s="184" t="str">
        <f>IF('Contact Info'!$C$12&gt;=T3, "Y", "")</f>
        <v/>
      </c>
      <c r="U4" s="184" t="str">
        <f>IF('Contact Info'!$C$12&gt;=U3, "Y", "")</f>
        <v/>
      </c>
      <c r="V4" s="184" t="str">
        <f>IF('Contact Info'!$C$12&gt;=V3, "Y", "")</f>
        <v/>
      </c>
      <c r="W4" s="184" t="str">
        <f>IF('Contact Info'!$C$12&gt;=W3, "Y", "")</f>
        <v/>
      </c>
      <c r="X4" s="184" t="str">
        <f>IF('Contact Info'!$C$12&gt;=X3, "Y", "")</f>
        <v/>
      </c>
      <c r="Y4" s="184" t="str">
        <f>IF('Contact Info'!$C$12&gt;=Y3, "Y", "")</f>
        <v/>
      </c>
      <c r="Z4" s="184" t="str">
        <f>IF('Contact Info'!$C$12&gt;=Z3, "Y", "")</f>
        <v/>
      </c>
      <c r="AA4" s="184" t="str">
        <f>IF('Contact Info'!$C$12&gt;=AA3, "Y", "")</f>
        <v/>
      </c>
      <c r="AB4" s="184" t="str">
        <f>IF('Contact Info'!$C$12&gt;=AB3, "Y", "")</f>
        <v/>
      </c>
      <c r="AC4" s="184" t="str">
        <f>IF('Contact Info'!$C$12&gt;=AC3, "Y", "")</f>
        <v/>
      </c>
      <c r="AD4" s="184" t="str">
        <f>IF('Contact Info'!$C$12&gt;=AD3, "Y", "")</f>
        <v/>
      </c>
      <c r="AE4" s="184" t="str">
        <f>IF('Contact Info'!$C$12&gt;=AE3, "Y", "")</f>
        <v/>
      </c>
      <c r="AF4" s="184" t="str">
        <f>IF('Contact Info'!$C$12&gt;=AF3, "Y", "")</f>
        <v/>
      </c>
      <c r="AG4" s="184" t="str">
        <f>IF('Contact Info'!$C$12&gt;=AG3, "Y", "")</f>
        <v/>
      </c>
      <c r="AH4" s="184" t="str">
        <f>IF('Contact Info'!$C$12&gt;=AH3, "Y", "")</f>
        <v/>
      </c>
      <c r="AI4" s="184" t="str">
        <f>IF('Contact Info'!$C$12&gt;=AI3, "Y", "")</f>
        <v/>
      </c>
      <c r="AJ4" s="184" t="str">
        <f>IF('Contact Info'!$C$12&gt;=AJ3, "Y", "")</f>
        <v/>
      </c>
      <c r="AK4" s="184" t="str">
        <f>IF('Contact Info'!$C$12&gt;=AK3, "Y", "")</f>
        <v/>
      </c>
      <c r="AL4" s="184" t="str">
        <f>IF('Contact Info'!$C$12&gt;=AL3, "Y", "")</f>
        <v/>
      </c>
      <c r="AM4" s="184" t="str">
        <f>IF('Contact Info'!$C$12&gt;=AM3, "Y", "")</f>
        <v/>
      </c>
      <c r="AN4" s="184" t="str">
        <f>IF('Contact Info'!$C$12&gt;=AN3, "Y", "")</f>
        <v/>
      </c>
      <c r="AO4" s="184" t="str">
        <f>IF('Contact Info'!$C$12&gt;=AO3, "Y", "")</f>
        <v/>
      </c>
      <c r="AP4" s="184" t="str">
        <f>IF('Contact Info'!$C$12&gt;=AP3, "Y", "")</f>
        <v/>
      </c>
      <c r="AQ4" s="184" t="str">
        <f>IF('Contact Info'!$C$12&gt;=AQ3, "Y", "")</f>
        <v/>
      </c>
      <c r="AR4" s="184" t="str">
        <f>IF('Contact Info'!$C$12&gt;=AR3, "Y", "")</f>
        <v/>
      </c>
      <c r="AS4" s="184" t="str">
        <f>IF('Contact Info'!$C$12&gt;=AS3, "Y", "")</f>
        <v/>
      </c>
      <c r="AT4" s="184" t="str">
        <f>IF('Contact Info'!$C$12&gt;=AT3, "Y", "")</f>
        <v/>
      </c>
      <c r="AU4" s="184" t="str">
        <f>IF('Contact Info'!$C$12&gt;=AU3, "Y", "")</f>
        <v/>
      </c>
      <c r="AV4" s="184" t="str">
        <f>IF('Contact Info'!$C$12&gt;=AV3, "Y", "")</f>
        <v/>
      </c>
      <c r="AW4" s="184" t="str">
        <f>IF('Contact Info'!$C$12&gt;=AW3, "Y", "")</f>
        <v/>
      </c>
      <c r="AX4" s="184" t="str">
        <f>IF('Contact Info'!$C$12&gt;=AX3, "Y", "")</f>
        <v/>
      </c>
      <c r="AY4" s="184" t="str">
        <f>IF('Contact Info'!$C$12&gt;=AY3, "Y", "")</f>
        <v/>
      </c>
      <c r="AZ4" s="184" t="str">
        <f>IF('Contact Info'!$C$12&gt;=AZ3, "Y", "")</f>
        <v/>
      </c>
      <c r="BA4" s="184" t="str">
        <f>IF('Contact Info'!$C$12&gt;=BA3, "Y", "")</f>
        <v/>
      </c>
      <c r="BB4" s="184" t="str">
        <f>IF('Contact Info'!$C$12&gt;=BB3, "Y", "")</f>
        <v/>
      </c>
      <c r="BC4" s="184" t="str">
        <f>IF('Contact Info'!$C$12&gt;=BC3, "Y", "")</f>
        <v/>
      </c>
      <c r="BD4" s="184" t="str">
        <f>IF('Contact Info'!$C$12&gt;=BD3, "Y", "")</f>
        <v/>
      </c>
      <c r="BE4" s="184" t="str">
        <f>IF('Contact Info'!$C$12&gt;=BE3, "Y", "")</f>
        <v/>
      </c>
      <c r="BF4" s="184" t="str">
        <f>IF('Contact Info'!$C$12&gt;=BF3, "Y", "")</f>
        <v/>
      </c>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0"/>
      <c r="DU4" s="130"/>
      <c r="DV4" s="130"/>
      <c r="DW4" s="130"/>
      <c r="DX4" s="130"/>
      <c r="DY4" s="130"/>
      <c r="DZ4" s="130"/>
      <c r="EA4" s="130"/>
      <c r="EB4" s="130"/>
      <c r="EC4" s="130"/>
      <c r="ED4" s="130"/>
      <c r="EE4" s="130"/>
      <c r="EF4" s="130"/>
      <c r="EG4" s="130"/>
      <c r="EH4" s="130"/>
      <c r="EI4" s="130"/>
      <c r="EJ4" s="130"/>
      <c r="EK4" s="130"/>
      <c r="EL4" s="130"/>
      <c r="EM4" s="130"/>
      <c r="EN4" s="130"/>
      <c r="EO4" s="130"/>
      <c r="EP4" s="130"/>
      <c r="EQ4" s="130"/>
    </row>
    <row r="5" spans="1:147" x14ac:dyDescent="0.25">
      <c r="A5" s="146" t="s">
        <v>46</v>
      </c>
      <c r="B5" s="172" t="s">
        <v>47</v>
      </c>
      <c r="C5" s="919" t="s">
        <v>540</v>
      </c>
      <c r="D5" s="846"/>
      <c r="E5" s="847"/>
      <c r="F5" s="845" t="s">
        <v>23</v>
      </c>
      <c r="G5" s="846"/>
      <c r="H5" s="524" t="s">
        <v>23</v>
      </c>
      <c r="I5" s="133"/>
      <c r="J5" s="132" t="str">
        <f>IF(J4="Y", "Input", "")</f>
        <v/>
      </c>
      <c r="K5" s="309" t="str">
        <f>IF(K4="Y", "Input", "")</f>
        <v/>
      </c>
      <c r="L5" s="309" t="str">
        <f t="shared" ref="L5:BF5" si="1">IF(L4="Y", "Input", "")</f>
        <v/>
      </c>
      <c r="M5" s="309" t="str">
        <f t="shared" si="1"/>
        <v/>
      </c>
      <c r="N5" s="309" t="str">
        <f t="shared" si="1"/>
        <v/>
      </c>
      <c r="O5" s="309" t="str">
        <f t="shared" si="1"/>
        <v/>
      </c>
      <c r="P5" s="309" t="str">
        <f t="shared" si="1"/>
        <v/>
      </c>
      <c r="Q5" s="309" t="str">
        <f t="shared" si="1"/>
        <v/>
      </c>
      <c r="R5" s="309" t="str">
        <f t="shared" si="1"/>
        <v/>
      </c>
      <c r="S5" s="309" t="str">
        <f t="shared" si="1"/>
        <v/>
      </c>
      <c r="T5" s="309" t="str">
        <f t="shared" si="1"/>
        <v/>
      </c>
      <c r="U5" s="309" t="str">
        <f t="shared" si="1"/>
        <v/>
      </c>
      <c r="V5" s="309" t="str">
        <f t="shared" si="1"/>
        <v/>
      </c>
      <c r="W5" s="309" t="str">
        <f t="shared" si="1"/>
        <v/>
      </c>
      <c r="X5" s="309" t="str">
        <f t="shared" si="1"/>
        <v/>
      </c>
      <c r="Y5" s="309" t="str">
        <f t="shared" si="1"/>
        <v/>
      </c>
      <c r="Z5" s="309" t="str">
        <f t="shared" si="1"/>
        <v/>
      </c>
      <c r="AA5" s="309" t="str">
        <f t="shared" si="1"/>
        <v/>
      </c>
      <c r="AB5" s="309" t="str">
        <f t="shared" si="1"/>
        <v/>
      </c>
      <c r="AC5" s="309" t="str">
        <f t="shared" si="1"/>
        <v/>
      </c>
      <c r="AD5" s="309" t="str">
        <f t="shared" si="1"/>
        <v/>
      </c>
      <c r="AE5" s="309" t="str">
        <f t="shared" si="1"/>
        <v/>
      </c>
      <c r="AF5" s="309" t="str">
        <f t="shared" si="1"/>
        <v/>
      </c>
      <c r="AG5" s="309" t="str">
        <f t="shared" si="1"/>
        <v/>
      </c>
      <c r="AH5" s="309" t="str">
        <f t="shared" si="1"/>
        <v/>
      </c>
      <c r="AI5" s="309" t="str">
        <f t="shared" si="1"/>
        <v/>
      </c>
      <c r="AJ5" s="309" t="str">
        <f t="shared" si="1"/>
        <v/>
      </c>
      <c r="AK5" s="309" t="str">
        <f t="shared" si="1"/>
        <v/>
      </c>
      <c r="AL5" s="309" t="str">
        <f t="shared" si="1"/>
        <v/>
      </c>
      <c r="AM5" s="309" t="str">
        <f t="shared" si="1"/>
        <v/>
      </c>
      <c r="AN5" s="309" t="str">
        <f t="shared" si="1"/>
        <v/>
      </c>
      <c r="AO5" s="309" t="str">
        <f t="shared" si="1"/>
        <v/>
      </c>
      <c r="AP5" s="309" t="str">
        <f t="shared" si="1"/>
        <v/>
      </c>
      <c r="AQ5" s="309" t="str">
        <f t="shared" si="1"/>
        <v/>
      </c>
      <c r="AR5" s="309" t="str">
        <f t="shared" si="1"/>
        <v/>
      </c>
      <c r="AS5" s="309" t="str">
        <f t="shared" si="1"/>
        <v/>
      </c>
      <c r="AT5" s="309" t="str">
        <f t="shared" si="1"/>
        <v/>
      </c>
      <c r="AU5" s="309" t="str">
        <f t="shared" si="1"/>
        <v/>
      </c>
      <c r="AV5" s="309" t="str">
        <f t="shared" si="1"/>
        <v/>
      </c>
      <c r="AW5" s="309" t="str">
        <f t="shared" si="1"/>
        <v/>
      </c>
      <c r="AX5" s="309" t="str">
        <f t="shared" si="1"/>
        <v/>
      </c>
      <c r="AY5" s="309" t="str">
        <f t="shared" si="1"/>
        <v/>
      </c>
      <c r="AZ5" s="309" t="str">
        <f t="shared" si="1"/>
        <v/>
      </c>
      <c r="BA5" s="309" t="str">
        <f t="shared" si="1"/>
        <v/>
      </c>
      <c r="BB5" s="309" t="str">
        <f t="shared" si="1"/>
        <v/>
      </c>
      <c r="BC5" s="309" t="str">
        <f t="shared" si="1"/>
        <v/>
      </c>
      <c r="BD5" s="309" t="str">
        <f t="shared" si="1"/>
        <v/>
      </c>
      <c r="BE5" s="309" t="str">
        <f t="shared" si="1"/>
        <v/>
      </c>
      <c r="BF5" s="309" t="str">
        <f t="shared" si="1"/>
        <v/>
      </c>
    </row>
    <row r="6" spans="1:147" ht="29.25" customHeight="1" x14ac:dyDescent="0.25">
      <c r="A6" s="148"/>
      <c r="B6" s="131"/>
      <c r="C6" s="920" t="s">
        <v>544</v>
      </c>
      <c r="D6" s="921"/>
      <c r="E6" s="292" t="s">
        <v>542</v>
      </c>
      <c r="F6" s="918" t="s">
        <v>521</v>
      </c>
      <c r="G6" s="918"/>
      <c r="H6" s="628" t="str">
        <f>Locations!$G$40</f>
        <v xml:space="preserve">Site 1: </v>
      </c>
      <c r="I6" s="238" t="s">
        <v>519</v>
      </c>
      <c r="J6" s="160" t="str">
        <f>IF(J4="Y", INDEX(Locations!$G$40:$G$89, MATCH('Program Expenses'!J3, Locations!$D$40:$D$89, 0)), "")</f>
        <v/>
      </c>
      <c r="K6" s="160" t="str">
        <f>IF(K4="Y", INDEX(Locations!$G$40:$G$89, MATCH('Program Expenses'!K3, Locations!$D$40:$D$89, 0)), "")</f>
        <v/>
      </c>
      <c r="L6" s="160" t="str">
        <f>IF(L4="Y", INDEX(Locations!$G$40:$G$89, MATCH('Program Expenses'!L3, Locations!$D$40:$D$89, 0)), "")</f>
        <v/>
      </c>
      <c r="M6" s="160" t="str">
        <f>IF(M4="Y", INDEX(Locations!$G$40:$G$89, MATCH('Program Expenses'!M3, Locations!$D$40:$D$89, 0)), "")</f>
        <v/>
      </c>
      <c r="N6" s="160" t="str">
        <f>IF(N4="Y", INDEX(Locations!$G$40:$G$89, MATCH('Program Expenses'!N3, Locations!$D$40:$D$89, 0)), "")</f>
        <v/>
      </c>
      <c r="O6" s="160" t="str">
        <f>IF(O4="Y", INDEX(Locations!$G$40:$G$89, MATCH('Program Expenses'!O3, Locations!$D$40:$D$89, 0)), "")</f>
        <v/>
      </c>
      <c r="P6" s="160" t="str">
        <f>IF(P4="Y", INDEX(Locations!$G$40:$G$89, MATCH('Program Expenses'!P3, Locations!$D$40:$D$89, 0)), "")</f>
        <v/>
      </c>
      <c r="Q6" s="160" t="str">
        <f>IF(Q4="Y", INDEX(Locations!$G$40:$G$89, MATCH('Program Expenses'!Q3, Locations!$D$40:$D$89, 0)), "")</f>
        <v/>
      </c>
      <c r="R6" s="160" t="str">
        <f>IF(R4="Y", INDEX(Locations!$G$40:$G$89, MATCH('Program Expenses'!R3, Locations!$D$40:$D$89, 0)), "")</f>
        <v/>
      </c>
      <c r="S6" s="160" t="str">
        <f>IF(S4="Y", INDEX(Locations!$G$40:$G$89, MATCH('Program Expenses'!S3, Locations!$D$40:$D$89, 0)), "")</f>
        <v/>
      </c>
      <c r="T6" s="160" t="str">
        <f>IF(T4="Y", INDEX(Locations!$G$40:$G$89, MATCH('Program Expenses'!T3, Locations!$D$40:$D$89, 0)), "")</f>
        <v/>
      </c>
      <c r="U6" s="160" t="str">
        <f>IF(U4="Y", INDEX(Locations!$G$40:$G$89, MATCH('Program Expenses'!U3, Locations!$D$40:$D$89, 0)), "")</f>
        <v/>
      </c>
      <c r="V6" s="160" t="str">
        <f>IF(V4="Y", INDEX(Locations!$G$40:$G$89, MATCH('Program Expenses'!V3, Locations!$D$40:$D$89, 0)), "")</f>
        <v/>
      </c>
      <c r="W6" s="160" t="str">
        <f>IF(W4="Y", INDEX(Locations!$G$40:$G$89, MATCH('Program Expenses'!W3, Locations!$D$40:$D$89, 0)), "")</f>
        <v/>
      </c>
      <c r="X6" s="160" t="str">
        <f>IF(X4="Y", INDEX(Locations!$G$40:$G$89, MATCH('Program Expenses'!X3, Locations!$D$40:$D$89, 0)), "")</f>
        <v/>
      </c>
      <c r="Y6" s="160" t="str">
        <f>IF(Y4="Y", INDEX(Locations!$G$40:$G$89, MATCH('Program Expenses'!Y3, Locations!$D$40:$D$89, 0)), "")</f>
        <v/>
      </c>
      <c r="Z6" s="160" t="str">
        <f>IF(Z4="Y", INDEX(Locations!$G$40:$G$89, MATCH('Program Expenses'!Z3, Locations!$D$40:$D$89, 0)), "")</f>
        <v/>
      </c>
      <c r="AA6" s="160" t="str">
        <f>IF(AA4="Y", INDEX(Locations!$G$40:$G$89, MATCH('Program Expenses'!AA3, Locations!$D$40:$D$89, 0)), "")</f>
        <v/>
      </c>
      <c r="AB6" s="160" t="str">
        <f>IF(AB4="Y", INDEX(Locations!$G$40:$G$89, MATCH('Program Expenses'!AB3, Locations!$D$40:$D$89, 0)), "")</f>
        <v/>
      </c>
      <c r="AC6" s="160" t="str">
        <f>IF(AC4="Y", INDEX(Locations!$G$40:$G$89, MATCH('Program Expenses'!AC3, Locations!$D$40:$D$89, 0)), "")</f>
        <v/>
      </c>
      <c r="AD6" s="160" t="str">
        <f>IF(AD4="Y", INDEX(Locations!$G$40:$G$89, MATCH('Program Expenses'!AD3, Locations!$D$40:$D$89, 0)), "")</f>
        <v/>
      </c>
      <c r="AE6" s="160" t="str">
        <f>IF(AE4="Y", INDEX(Locations!$G$40:$G$89, MATCH('Program Expenses'!AE3, Locations!$D$40:$D$89, 0)), "")</f>
        <v/>
      </c>
      <c r="AF6" s="160" t="str">
        <f>IF(AF4="Y", INDEX(Locations!$G$40:$G$89, MATCH('Program Expenses'!AF3, Locations!$D$40:$D$89, 0)), "")</f>
        <v/>
      </c>
      <c r="AG6" s="160" t="str">
        <f>IF(AG4="Y", INDEX(Locations!$G$40:$G$89, MATCH('Program Expenses'!AG3, Locations!$D$40:$D$89, 0)), "")</f>
        <v/>
      </c>
      <c r="AH6" s="160" t="str">
        <f>IF(AH4="Y", INDEX(Locations!$G$40:$G$89, MATCH('Program Expenses'!AH3, Locations!$D$40:$D$89, 0)), "")</f>
        <v/>
      </c>
      <c r="AI6" s="160" t="str">
        <f>IF(AI4="Y", INDEX(Locations!$G$40:$G$89, MATCH('Program Expenses'!AI3, Locations!$D$40:$D$89, 0)), "")</f>
        <v/>
      </c>
      <c r="AJ6" s="160" t="str">
        <f>IF(AJ4="Y", INDEX(Locations!$G$40:$G$89, MATCH('Program Expenses'!AJ3, Locations!$D$40:$D$89, 0)), "")</f>
        <v/>
      </c>
      <c r="AK6" s="160" t="str">
        <f>IF(AK4="Y", INDEX(Locations!$G$40:$G$89, MATCH('Program Expenses'!AK3, Locations!$D$40:$D$89, 0)), "")</f>
        <v/>
      </c>
      <c r="AL6" s="160" t="str">
        <f>IF(AL4="Y", INDEX(Locations!$G$40:$G$89, MATCH('Program Expenses'!AL3, Locations!$D$40:$D$89, 0)), "")</f>
        <v/>
      </c>
      <c r="AM6" s="160" t="str">
        <f>IF(AM4="Y", INDEX(Locations!$G$40:$G$89, MATCH('Program Expenses'!AM3, Locations!$D$40:$D$89, 0)), "")</f>
        <v/>
      </c>
      <c r="AN6" s="160" t="str">
        <f>IF(AN4="Y", INDEX(Locations!$G$40:$G$89, MATCH('Program Expenses'!AN3, Locations!$D$40:$D$89, 0)), "")</f>
        <v/>
      </c>
      <c r="AO6" s="160" t="str">
        <f>IF(AO4="Y", INDEX(Locations!$G$40:$G$89, MATCH('Program Expenses'!AO3, Locations!$D$40:$D$89, 0)), "")</f>
        <v/>
      </c>
      <c r="AP6" s="160" t="str">
        <f>IF(AP4="Y", INDEX(Locations!$G$40:$G$89, MATCH('Program Expenses'!AP3, Locations!$D$40:$D$89, 0)), "")</f>
        <v/>
      </c>
      <c r="AQ6" s="160" t="str">
        <f>IF(AQ4="Y", INDEX(Locations!$G$40:$G$89, MATCH('Program Expenses'!AQ3, Locations!$D$40:$D$89, 0)), "")</f>
        <v/>
      </c>
      <c r="AR6" s="160" t="str">
        <f>IF(AR4="Y", INDEX(Locations!$G$40:$G$89, MATCH('Program Expenses'!AR3, Locations!$D$40:$D$89, 0)), "")</f>
        <v/>
      </c>
      <c r="AS6" s="160" t="str">
        <f>IF(AS4="Y", INDEX(Locations!$G$40:$G$89, MATCH('Program Expenses'!AS3, Locations!$D$40:$D$89, 0)), "")</f>
        <v/>
      </c>
      <c r="AT6" s="160" t="str">
        <f>IF(AT4="Y", INDEX(Locations!$G$40:$G$89, MATCH('Program Expenses'!AT3, Locations!$D$40:$D$89, 0)), "")</f>
        <v/>
      </c>
      <c r="AU6" s="160" t="str">
        <f>IF(AU4="Y", INDEX(Locations!$G$40:$G$89, MATCH('Program Expenses'!AU3, Locations!$D$40:$D$89, 0)), "")</f>
        <v/>
      </c>
      <c r="AV6" s="160" t="str">
        <f>IF(AV4="Y", INDEX(Locations!$G$40:$G$89, MATCH('Program Expenses'!AV3, Locations!$D$40:$D$89, 0)), "")</f>
        <v/>
      </c>
      <c r="AW6" s="160" t="str">
        <f>IF(AW4="Y", INDEX(Locations!$G$40:$G$89, MATCH('Program Expenses'!AW3, Locations!$D$40:$D$89, 0)), "")</f>
        <v/>
      </c>
      <c r="AX6" s="160" t="str">
        <f>IF(AX4="Y", INDEX(Locations!$G$40:$G$89, MATCH('Program Expenses'!AX3, Locations!$D$40:$D$89, 0)), "")</f>
        <v/>
      </c>
      <c r="AY6" s="160" t="str">
        <f>IF(AY4="Y", INDEX(Locations!$G$40:$G$89, MATCH('Program Expenses'!AY3, Locations!$D$40:$D$89, 0)), "")</f>
        <v/>
      </c>
      <c r="AZ6" s="160" t="str">
        <f>IF(AZ4="Y", INDEX(Locations!$G$40:$G$89, MATCH('Program Expenses'!AZ3, Locations!$D$40:$D$89, 0)), "")</f>
        <v/>
      </c>
      <c r="BA6" s="160" t="str">
        <f>IF(BA4="Y", INDEX(Locations!$G$40:$G$89, MATCH('Program Expenses'!BA3, Locations!$D$40:$D$89, 0)), "")</f>
        <v/>
      </c>
      <c r="BB6" s="160" t="str">
        <f>IF(BB4="Y", INDEX(Locations!$G$40:$G$89, MATCH('Program Expenses'!BB3, Locations!$D$40:$D$89, 0)), "")</f>
        <v/>
      </c>
      <c r="BC6" s="160" t="str">
        <f>IF(BC4="Y", INDEX(Locations!$G$40:$G$89, MATCH('Program Expenses'!BC3, Locations!$D$40:$D$89, 0)), "")</f>
        <v/>
      </c>
      <c r="BD6" s="160" t="str">
        <f>IF(BD4="Y", INDEX(Locations!$G$40:$G$89, MATCH('Program Expenses'!BD3, Locations!$D$40:$D$89, 0)), "")</f>
        <v/>
      </c>
      <c r="BE6" s="160" t="str">
        <f>IF(BE4="Y", INDEX(Locations!$G$40:$G$89, MATCH('Program Expenses'!BE3, Locations!$D$40:$D$89, 0)), "")</f>
        <v/>
      </c>
      <c r="BF6" s="160" t="str">
        <f>IF(BF4="Y", INDEX(Locations!$G$40:$G$89, MATCH('Program Expenses'!BF3, Locations!$D$40:$D$89, 0)), "")</f>
        <v/>
      </c>
    </row>
    <row r="7" spans="1:147" x14ac:dyDescent="0.25">
      <c r="A7" s="913" t="s">
        <v>132</v>
      </c>
      <c r="B7" s="914"/>
      <c r="C7" s="5"/>
      <c r="D7" s="5"/>
      <c r="E7" s="293"/>
      <c r="F7" s="5"/>
      <c r="G7" s="5"/>
      <c r="H7" s="299"/>
      <c r="I7" s="5"/>
      <c r="J7" s="237"/>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8"/>
    </row>
    <row r="8" spans="1:147" x14ac:dyDescent="0.25">
      <c r="A8" s="140">
        <v>1</v>
      </c>
      <c r="B8" s="124" t="s">
        <v>140</v>
      </c>
      <c r="C8" s="265">
        <v>88500</v>
      </c>
      <c r="D8" s="170"/>
      <c r="E8" s="153"/>
      <c r="F8" s="667"/>
      <c r="G8" s="170"/>
      <c r="H8" s="297"/>
      <c r="I8" s="67"/>
    </row>
    <row r="9" spans="1:147" s="682" customFormat="1" x14ac:dyDescent="0.25">
      <c r="A9" s="140">
        <v>2</v>
      </c>
      <c r="B9" s="220" t="s">
        <v>141</v>
      </c>
      <c r="C9" s="530"/>
      <c r="D9" s="67"/>
      <c r="E9" s="266">
        <v>60000</v>
      </c>
      <c r="F9" s="529"/>
      <c r="G9" s="67"/>
      <c r="H9" s="679"/>
      <c r="I9" s="680"/>
      <c r="J9" s="681"/>
      <c r="K9" s="681"/>
      <c r="L9" s="681"/>
      <c r="M9" s="681"/>
      <c r="N9" s="681"/>
      <c r="O9" s="681"/>
      <c r="P9" s="681"/>
      <c r="Q9" s="681"/>
      <c r="R9" s="681"/>
      <c r="S9" s="681"/>
      <c r="T9" s="681"/>
      <c r="U9" s="681"/>
      <c r="V9" s="681"/>
      <c r="W9" s="681"/>
      <c r="X9" s="681"/>
      <c r="Y9" s="681"/>
      <c r="Z9" s="681"/>
      <c r="AA9" s="681"/>
      <c r="AB9" s="681"/>
      <c r="AC9" s="681"/>
      <c r="AD9" s="681"/>
      <c r="AE9" s="681"/>
      <c r="AF9" s="681"/>
      <c r="AG9" s="681"/>
      <c r="AH9" s="681"/>
      <c r="AI9" s="681"/>
      <c r="AJ9" s="681"/>
      <c r="AK9" s="681"/>
      <c r="AL9" s="681"/>
      <c r="AM9" s="681"/>
      <c r="AN9" s="681"/>
      <c r="AO9" s="681"/>
      <c r="AP9" s="681"/>
      <c r="AQ9" s="681"/>
      <c r="AR9" s="681"/>
      <c r="AS9" s="681"/>
      <c r="AT9" s="681"/>
      <c r="AU9" s="681"/>
      <c r="AV9" s="681"/>
      <c r="AW9" s="681"/>
      <c r="AX9" s="681"/>
      <c r="AY9" s="681"/>
      <c r="AZ9" s="681"/>
      <c r="BA9" s="681"/>
      <c r="BB9" s="681"/>
      <c r="BC9" s="681"/>
      <c r="BD9" s="681"/>
      <c r="BE9" s="681"/>
      <c r="BF9" s="681"/>
    </row>
    <row r="10" spans="1:147" s="685" customFormat="1" x14ac:dyDescent="0.25">
      <c r="A10" s="141">
        <v>3</v>
      </c>
      <c r="B10" s="222" t="s">
        <v>144</v>
      </c>
      <c r="C10" s="412"/>
      <c r="D10" s="134"/>
      <c r="E10" s="413">
        <v>285000</v>
      </c>
      <c r="F10" s="414"/>
      <c r="G10" s="134"/>
      <c r="H10" s="683"/>
      <c r="I10" s="684"/>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row>
    <row r="11" spans="1:147" s="685" customFormat="1" x14ac:dyDescent="0.25">
      <c r="A11" s="270" t="s">
        <v>133</v>
      </c>
      <c r="B11" s="271"/>
      <c r="C11" s="271"/>
      <c r="D11" s="271"/>
      <c r="E11" s="289"/>
      <c r="F11" s="271"/>
      <c r="G11" s="271"/>
      <c r="H11" s="686"/>
      <c r="I11" s="301"/>
    </row>
    <row r="12" spans="1:147" s="685" customFormat="1" x14ac:dyDescent="0.25">
      <c r="A12" s="140">
        <v>4</v>
      </c>
      <c r="B12" s="31" t="s">
        <v>134</v>
      </c>
      <c r="C12" s="265">
        <f>0.0765*SUM(C8:C9,E10)</f>
        <v>28572.75</v>
      </c>
      <c r="D12" s="170"/>
      <c r="E12" s="290"/>
      <c r="F12" s="667"/>
      <c r="G12" s="170"/>
      <c r="H12" s="687"/>
      <c r="I12" s="688"/>
      <c r="J12" s="682"/>
      <c r="K12" s="682"/>
      <c r="L12" s="682"/>
      <c r="M12" s="682"/>
      <c r="N12" s="682"/>
      <c r="O12" s="682"/>
      <c r="P12" s="682"/>
      <c r="Q12" s="682"/>
      <c r="R12" s="682"/>
      <c r="S12" s="682"/>
      <c r="T12" s="682"/>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row>
    <row r="13" spans="1:147" s="685" customFormat="1" x14ac:dyDescent="0.25">
      <c r="A13" s="140">
        <v>5</v>
      </c>
      <c r="B13" s="31" t="s">
        <v>213</v>
      </c>
      <c r="C13" s="265">
        <f>0.04*SUM(C8:C9,E10)</f>
        <v>14940</v>
      </c>
      <c r="D13" s="67"/>
      <c r="E13" s="135"/>
      <c r="F13" s="667"/>
      <c r="G13" s="67"/>
      <c r="H13" s="689"/>
      <c r="I13" s="688"/>
      <c r="J13" s="682"/>
      <c r="K13" s="682"/>
      <c r="L13" s="682"/>
      <c r="M13" s="682"/>
      <c r="N13" s="682"/>
      <c r="O13" s="682"/>
      <c r="P13" s="682"/>
      <c r="Q13" s="682"/>
      <c r="R13" s="682"/>
      <c r="S13" s="682"/>
      <c r="T13" s="682"/>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c r="AT13" s="682"/>
      <c r="AU13" s="682"/>
      <c r="AV13" s="682"/>
      <c r="AW13" s="682"/>
      <c r="AX13" s="682"/>
      <c r="AY13" s="682"/>
      <c r="AZ13" s="682"/>
      <c r="BA13" s="682"/>
      <c r="BB13" s="682"/>
      <c r="BC13" s="682"/>
      <c r="BD13" s="682"/>
      <c r="BE13" s="682"/>
      <c r="BF13" s="682"/>
    </row>
    <row r="14" spans="1:147" s="685" customFormat="1" x14ac:dyDescent="0.25">
      <c r="A14" s="140">
        <v>6</v>
      </c>
      <c r="B14" s="31" t="s">
        <v>142</v>
      </c>
      <c r="C14" s="265">
        <f>0.025*SUM(C8:C9,E10)</f>
        <v>9337.5</v>
      </c>
      <c r="D14" s="67"/>
      <c r="E14" s="135"/>
      <c r="F14" s="667"/>
      <c r="G14" s="67"/>
      <c r="H14" s="689"/>
      <c r="I14" s="688"/>
      <c r="J14" s="682"/>
      <c r="K14" s="682"/>
      <c r="L14" s="682"/>
      <c r="M14" s="682"/>
      <c r="N14" s="682"/>
      <c r="O14" s="682"/>
      <c r="P14" s="682"/>
      <c r="Q14" s="682"/>
      <c r="R14" s="682"/>
      <c r="S14" s="682"/>
      <c r="T14" s="682"/>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c r="AT14" s="682"/>
      <c r="AU14" s="682"/>
      <c r="AV14" s="682"/>
      <c r="AW14" s="682"/>
      <c r="AX14" s="682"/>
      <c r="AY14" s="682"/>
      <c r="AZ14" s="682"/>
      <c r="BA14" s="682"/>
      <c r="BB14" s="682"/>
      <c r="BC14" s="682"/>
      <c r="BD14" s="682"/>
      <c r="BE14" s="682"/>
      <c r="BF14" s="682"/>
    </row>
    <row r="15" spans="1:147" s="685" customFormat="1" x14ac:dyDescent="0.25">
      <c r="A15" s="140">
        <v>7</v>
      </c>
      <c r="B15" s="31" t="s">
        <v>143</v>
      </c>
      <c r="C15" s="265">
        <f>0.2*SUM(C8:C9,E10)</f>
        <v>74700</v>
      </c>
      <c r="D15" s="67"/>
      <c r="E15" s="135"/>
      <c r="F15" s="667"/>
      <c r="G15" s="67"/>
      <c r="H15" s="689"/>
      <c r="I15" s="688"/>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row>
    <row r="16" spans="1:147" s="685" customFormat="1" x14ac:dyDescent="0.25">
      <c r="A16" s="140">
        <v>8</v>
      </c>
      <c r="B16" s="31" t="s">
        <v>137</v>
      </c>
      <c r="C16" s="265">
        <f>0.021*SUM(C8:E10)</f>
        <v>9103.5</v>
      </c>
      <c r="D16" s="67"/>
      <c r="E16" s="135"/>
      <c r="F16" s="667"/>
      <c r="G16" s="67"/>
      <c r="H16" s="689"/>
      <c r="I16" s="688"/>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row>
    <row r="17" spans="1:58" s="685" customFormat="1" x14ac:dyDescent="0.25">
      <c r="A17" s="140">
        <v>9</v>
      </c>
      <c r="B17" s="31" t="s">
        <v>138</v>
      </c>
      <c r="C17" s="265">
        <v>3600</v>
      </c>
      <c r="D17" s="67"/>
      <c r="E17" s="135"/>
      <c r="F17" s="667"/>
      <c r="G17" s="67"/>
      <c r="H17" s="689"/>
      <c r="I17" s="688"/>
      <c r="J17" s="682"/>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row>
    <row r="18" spans="1:58" s="685" customFormat="1" x14ac:dyDescent="0.25">
      <c r="A18" s="140">
        <v>10</v>
      </c>
      <c r="B18" s="31" t="s">
        <v>139</v>
      </c>
      <c r="C18" s="265">
        <f>0.03*(SUM(C8:C9,E10))</f>
        <v>11205</v>
      </c>
      <c r="D18" s="67"/>
      <c r="E18" s="135"/>
      <c r="F18" s="667"/>
      <c r="G18" s="67"/>
      <c r="H18" s="689"/>
      <c r="I18" s="688"/>
      <c r="J18" s="682"/>
      <c r="K18" s="682"/>
      <c r="L18" s="68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2"/>
      <c r="AJ18" s="682"/>
      <c r="AK18" s="682"/>
      <c r="AL18" s="682"/>
      <c r="AM18" s="682"/>
      <c r="AN18" s="682"/>
      <c r="AO18" s="682"/>
      <c r="AP18" s="682"/>
      <c r="AQ18" s="682"/>
      <c r="AR18" s="682"/>
      <c r="AS18" s="682"/>
      <c r="AT18" s="682"/>
      <c r="AU18" s="682"/>
      <c r="AV18" s="682"/>
      <c r="AW18" s="682"/>
      <c r="AX18" s="682"/>
      <c r="AY18" s="682"/>
      <c r="AZ18" s="682"/>
      <c r="BA18" s="682"/>
      <c r="BB18" s="682"/>
      <c r="BC18" s="682"/>
      <c r="BD18" s="682"/>
      <c r="BE18" s="682"/>
      <c r="BF18" s="682"/>
    </row>
    <row r="19" spans="1:58" s="685" customFormat="1" x14ac:dyDescent="0.25">
      <c r="A19" s="141">
        <v>11</v>
      </c>
      <c r="B19" s="222" t="s">
        <v>136</v>
      </c>
      <c r="C19" s="274">
        <v>3000</v>
      </c>
      <c r="D19" s="134"/>
      <c r="E19" s="415"/>
      <c r="F19" s="668"/>
      <c r="G19" s="134"/>
      <c r="H19" s="690"/>
      <c r="I19" s="688"/>
      <c r="J19" s="682"/>
      <c r="K19" s="682"/>
      <c r="L19" s="682"/>
      <c r="M19" s="682"/>
      <c r="N19" s="682"/>
      <c r="O19" s="682"/>
      <c r="P19" s="682"/>
      <c r="Q19" s="682"/>
      <c r="R19" s="682"/>
      <c r="S19" s="682"/>
      <c r="T19" s="682"/>
      <c r="U19" s="682"/>
      <c r="V19" s="682"/>
      <c r="W19" s="682"/>
      <c r="X19" s="682"/>
      <c r="Y19" s="682"/>
      <c r="Z19" s="682"/>
      <c r="AA19" s="682"/>
      <c r="AB19" s="682"/>
      <c r="AC19" s="682"/>
      <c r="AD19" s="682"/>
      <c r="AE19" s="682"/>
      <c r="AF19" s="682"/>
      <c r="AG19" s="682"/>
      <c r="AH19" s="682"/>
      <c r="AI19" s="682"/>
      <c r="AJ19" s="682"/>
      <c r="AK19" s="682"/>
      <c r="AL19" s="682"/>
      <c r="AM19" s="682"/>
      <c r="AN19" s="682"/>
      <c r="AO19" s="682"/>
      <c r="AP19" s="682"/>
      <c r="AQ19" s="682"/>
      <c r="AR19" s="682"/>
      <c r="AS19" s="682"/>
      <c r="AT19" s="682"/>
      <c r="AU19" s="682"/>
      <c r="AV19" s="682"/>
      <c r="AW19" s="682"/>
      <c r="AX19" s="682"/>
      <c r="AY19" s="682"/>
      <c r="AZ19" s="682"/>
      <c r="BA19" s="682"/>
      <c r="BB19" s="682"/>
      <c r="BC19" s="682"/>
      <c r="BD19" s="682"/>
      <c r="BE19" s="682"/>
      <c r="BF19" s="682"/>
    </row>
    <row r="20" spans="1:58" s="685" customFormat="1" x14ac:dyDescent="0.25">
      <c r="A20" s="915" t="s">
        <v>593</v>
      </c>
      <c r="B20" s="916"/>
      <c r="C20" s="272"/>
      <c r="D20" s="272"/>
      <c r="E20" s="291"/>
      <c r="F20" s="272"/>
      <c r="G20" s="272"/>
      <c r="H20" s="686"/>
      <c r="I20" s="301"/>
    </row>
    <row r="21" spans="1:58" s="694" customFormat="1" ht="30" x14ac:dyDescent="0.25">
      <c r="A21" s="150">
        <v>12</v>
      </c>
      <c r="B21" s="71" t="s">
        <v>258</v>
      </c>
      <c r="C21" s="116"/>
      <c r="D21" s="169"/>
      <c r="E21" s="264" t="s">
        <v>130</v>
      </c>
      <c r="F21" s="288"/>
      <c r="G21" s="169"/>
      <c r="H21" s="691"/>
      <c r="I21" s="692"/>
      <c r="J21" s="693"/>
      <c r="K21" s="693"/>
      <c r="L21" s="693"/>
      <c r="M21" s="693"/>
      <c r="N21" s="693"/>
      <c r="O21" s="693"/>
      <c r="P21" s="693"/>
      <c r="Q21" s="693"/>
      <c r="R21" s="693"/>
      <c r="S21" s="693"/>
      <c r="T21" s="693"/>
      <c r="U21" s="693"/>
      <c r="V21" s="693"/>
      <c r="W21" s="693"/>
      <c r="X21" s="693"/>
      <c r="Y21" s="693"/>
      <c r="Z21" s="693"/>
      <c r="AA21" s="693"/>
      <c r="AB21" s="693"/>
      <c r="AC21" s="693"/>
      <c r="AD21" s="693"/>
      <c r="AE21" s="693"/>
      <c r="AF21" s="693"/>
      <c r="AG21" s="693"/>
      <c r="AH21" s="693"/>
      <c r="AI21" s="693"/>
      <c r="AJ21" s="693"/>
      <c r="AK21" s="693"/>
      <c r="AL21" s="693"/>
      <c r="AM21" s="693"/>
      <c r="AN21" s="693"/>
      <c r="AO21" s="693"/>
      <c r="AP21" s="693"/>
      <c r="AQ21" s="693"/>
      <c r="AR21" s="693"/>
      <c r="AS21" s="693"/>
      <c r="AT21" s="693"/>
      <c r="AU21" s="693"/>
      <c r="AV21" s="693"/>
      <c r="AW21" s="693"/>
      <c r="AX21" s="693"/>
      <c r="AY21" s="693"/>
      <c r="AZ21" s="693"/>
      <c r="BA21" s="693"/>
      <c r="BB21" s="693"/>
      <c r="BC21" s="693"/>
      <c r="BD21" s="693"/>
      <c r="BE21" s="693"/>
      <c r="BF21" s="693"/>
    </row>
    <row r="22" spans="1:58" s="685" customFormat="1" x14ac:dyDescent="0.25">
      <c r="A22" s="150">
        <v>13</v>
      </c>
      <c r="B22" s="124" t="s">
        <v>225</v>
      </c>
      <c r="C22" s="265">
        <v>20000</v>
      </c>
      <c r="D22" s="67"/>
      <c r="E22" s="153"/>
      <c r="F22" s="667"/>
      <c r="G22" s="67"/>
      <c r="H22" s="695"/>
      <c r="I22" s="696"/>
    </row>
    <row r="23" spans="1:58" s="685" customFormat="1" x14ac:dyDescent="0.25">
      <c r="A23" s="150">
        <v>14</v>
      </c>
      <c r="B23" s="124" t="s">
        <v>600</v>
      </c>
      <c r="C23" s="265">
        <v>6000</v>
      </c>
      <c r="D23" s="67"/>
      <c r="E23" s="153"/>
      <c r="F23" s="667"/>
      <c r="G23" s="67"/>
      <c r="H23" s="695"/>
      <c r="I23" s="696"/>
    </row>
    <row r="24" spans="1:58" s="685" customFormat="1" x14ac:dyDescent="0.25">
      <c r="A24" s="150">
        <v>15</v>
      </c>
      <c r="B24" s="220" t="s">
        <v>145</v>
      </c>
      <c r="C24" s="265">
        <v>6000</v>
      </c>
      <c r="D24" s="67"/>
      <c r="E24" s="153"/>
      <c r="F24" s="667"/>
      <c r="G24" s="67"/>
      <c r="H24" s="695"/>
      <c r="I24" s="696"/>
    </row>
    <row r="25" spans="1:58" s="685" customFormat="1" x14ac:dyDescent="0.25">
      <c r="A25" s="150">
        <v>16</v>
      </c>
      <c r="B25" s="220" t="s">
        <v>146</v>
      </c>
      <c r="C25" s="265">
        <v>1500</v>
      </c>
      <c r="D25" s="67"/>
      <c r="E25" s="153"/>
      <c r="F25" s="667"/>
      <c r="G25" s="67"/>
      <c r="H25" s="695"/>
      <c r="I25" s="696"/>
    </row>
    <row r="26" spans="1:58" s="685" customFormat="1" x14ac:dyDescent="0.25">
      <c r="A26" s="150">
        <v>17</v>
      </c>
      <c r="B26" s="220" t="s">
        <v>147</v>
      </c>
      <c r="C26" s="265">
        <v>2200</v>
      </c>
      <c r="D26" s="67"/>
      <c r="E26" s="153"/>
      <c r="F26" s="667"/>
      <c r="G26" s="67"/>
      <c r="H26" s="695"/>
      <c r="I26" s="696"/>
    </row>
    <row r="27" spans="1:58" s="685" customFormat="1" x14ac:dyDescent="0.25">
      <c r="A27" s="150">
        <v>18</v>
      </c>
      <c r="B27" s="220" t="s">
        <v>592</v>
      </c>
      <c r="C27" s="265">
        <v>5780</v>
      </c>
      <c r="D27" s="67"/>
      <c r="E27" s="153"/>
      <c r="F27" s="667"/>
      <c r="G27" s="67"/>
      <c r="H27" s="695"/>
      <c r="I27" s="696"/>
    </row>
    <row r="28" spans="1:58" s="685" customFormat="1" x14ac:dyDescent="0.25">
      <c r="A28" s="150">
        <v>19</v>
      </c>
      <c r="B28" s="220" t="s">
        <v>148</v>
      </c>
      <c r="C28" s="265">
        <v>675</v>
      </c>
      <c r="D28" s="67"/>
      <c r="E28" s="153"/>
      <c r="F28" s="667"/>
      <c r="G28" s="67"/>
      <c r="H28" s="695"/>
      <c r="I28" s="696"/>
    </row>
    <row r="29" spans="1:58" s="685" customFormat="1" x14ac:dyDescent="0.25">
      <c r="A29" s="150">
        <v>20</v>
      </c>
      <c r="B29" s="625" t="s">
        <v>257</v>
      </c>
      <c r="C29" s="269">
        <v>1550</v>
      </c>
      <c r="D29" s="123"/>
      <c r="E29" s="153"/>
      <c r="F29" s="669"/>
      <c r="G29" s="123"/>
      <c r="H29" s="695"/>
      <c r="I29" s="696"/>
    </row>
    <row r="30" spans="1:58" s="700" customFormat="1" x14ac:dyDescent="0.25">
      <c r="A30" s="416">
        <v>21</v>
      </c>
      <c r="B30" s="417" t="s">
        <v>190</v>
      </c>
      <c r="C30" s="418"/>
      <c r="D30" s="419"/>
      <c r="E30" s="420">
        <v>8750</v>
      </c>
      <c r="F30" s="421"/>
      <c r="G30" s="422"/>
      <c r="H30" s="697"/>
      <c r="I30" s="698"/>
      <c r="J30" s="699"/>
      <c r="K30" s="699"/>
      <c r="L30" s="699"/>
      <c r="M30" s="699"/>
      <c r="N30" s="699"/>
      <c r="O30" s="699"/>
      <c r="P30" s="699"/>
      <c r="Q30" s="699"/>
      <c r="R30" s="699"/>
      <c r="S30" s="699"/>
      <c r="T30" s="699"/>
      <c r="U30" s="699"/>
      <c r="V30" s="699"/>
      <c r="W30" s="699"/>
      <c r="X30" s="699"/>
      <c r="Y30" s="699"/>
      <c r="Z30" s="699"/>
      <c r="AA30" s="699"/>
      <c r="AB30" s="699"/>
      <c r="AC30" s="699"/>
      <c r="AD30" s="699"/>
      <c r="AE30" s="699"/>
      <c r="AF30" s="699"/>
      <c r="AG30" s="699"/>
      <c r="AH30" s="699"/>
      <c r="AI30" s="699"/>
      <c r="AJ30" s="699"/>
      <c r="AK30" s="699"/>
      <c r="AL30" s="699"/>
      <c r="AM30" s="699"/>
      <c r="AN30" s="699"/>
      <c r="AO30" s="699"/>
      <c r="AP30" s="699"/>
      <c r="AQ30" s="699"/>
      <c r="AR30" s="699"/>
      <c r="AS30" s="699"/>
      <c r="AT30" s="699"/>
      <c r="AU30" s="699"/>
      <c r="AV30" s="699"/>
      <c r="AW30" s="699"/>
      <c r="AX30" s="699"/>
      <c r="AY30" s="699"/>
      <c r="AZ30" s="699"/>
      <c r="BA30" s="699"/>
      <c r="BB30" s="699"/>
      <c r="BC30" s="699"/>
      <c r="BD30" s="699"/>
      <c r="BE30" s="699"/>
      <c r="BF30" s="699"/>
    </row>
    <row r="31" spans="1:58" s="685" customFormat="1" x14ac:dyDescent="0.25">
      <c r="A31" s="915" t="s">
        <v>594</v>
      </c>
      <c r="B31" s="916"/>
      <c r="C31" s="272"/>
      <c r="D31" s="272"/>
      <c r="E31" s="291"/>
      <c r="F31" s="272"/>
      <c r="G31" s="272"/>
      <c r="H31" s="686"/>
      <c r="I31" s="301"/>
    </row>
    <row r="32" spans="1:58" s="685" customFormat="1" x14ac:dyDescent="0.25">
      <c r="A32" s="173">
        <v>22</v>
      </c>
      <c r="B32" s="124" t="s">
        <v>290</v>
      </c>
      <c r="C32" s="169"/>
      <c r="D32" s="171"/>
      <c r="E32" s="264" t="s">
        <v>131</v>
      </c>
      <c r="F32" s="170"/>
      <c r="G32" s="171"/>
      <c r="H32" s="691"/>
      <c r="I32" s="692"/>
      <c r="J32" s="701"/>
      <c r="K32" s="701"/>
      <c r="L32" s="701"/>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701"/>
      <c r="AP32" s="701"/>
      <c r="AQ32" s="701"/>
      <c r="AR32" s="701"/>
      <c r="AS32" s="701"/>
      <c r="AT32" s="701"/>
      <c r="AU32" s="701"/>
      <c r="AV32" s="701"/>
      <c r="AW32" s="701"/>
      <c r="AX32" s="701"/>
      <c r="AY32" s="701"/>
      <c r="AZ32" s="701"/>
      <c r="BA32" s="701"/>
      <c r="BB32" s="701"/>
      <c r="BC32" s="701"/>
      <c r="BD32" s="701"/>
      <c r="BE32" s="701"/>
      <c r="BF32" s="701"/>
    </row>
    <row r="33" spans="1:58" s="685" customFormat="1" x14ac:dyDescent="0.25">
      <c r="A33" s="174">
        <v>23</v>
      </c>
      <c r="B33" s="124" t="s">
        <v>595</v>
      </c>
      <c r="C33" s="265">
        <v>9975</v>
      </c>
      <c r="D33" s="67"/>
      <c r="E33" s="153"/>
      <c r="F33" s="667"/>
      <c r="G33" s="67"/>
      <c r="H33" s="695"/>
      <c r="I33" s="696"/>
    </row>
    <row r="34" spans="1:58" s="685" customFormat="1" x14ac:dyDescent="0.25">
      <c r="A34" s="174">
        <v>24</v>
      </c>
      <c r="B34" s="625" t="s">
        <v>263</v>
      </c>
      <c r="C34" s="265">
        <v>2200</v>
      </c>
      <c r="D34" s="67"/>
      <c r="E34" s="153"/>
      <c r="F34" s="667"/>
      <c r="G34" s="67"/>
      <c r="H34" s="695"/>
      <c r="I34" s="696"/>
    </row>
    <row r="35" spans="1:58" s="700" customFormat="1" x14ac:dyDescent="0.25">
      <c r="A35" s="423">
        <v>25</v>
      </c>
      <c r="B35" s="417" t="s">
        <v>289</v>
      </c>
      <c r="C35" s="424"/>
      <c r="D35" s="268">
        <v>9850</v>
      </c>
      <c r="E35" s="425"/>
      <c r="F35" s="426"/>
      <c r="G35" s="559"/>
      <c r="H35" s="702"/>
      <c r="I35" s="703"/>
    </row>
    <row r="36" spans="1:58" s="685" customFormat="1" x14ac:dyDescent="0.25">
      <c r="A36" s="911" t="s">
        <v>596</v>
      </c>
      <c r="B36" s="912"/>
      <c r="C36" s="272"/>
      <c r="D36" s="272"/>
      <c r="E36" s="291"/>
      <c r="F36" s="272"/>
      <c r="G36" s="243"/>
      <c r="H36" s="686"/>
      <c r="I36" s="301"/>
    </row>
    <row r="37" spans="1:58" s="685" customFormat="1" x14ac:dyDescent="0.25">
      <c r="A37" s="174">
        <v>26</v>
      </c>
      <c r="B37" s="220" t="s">
        <v>149</v>
      </c>
      <c r="C37" s="169"/>
      <c r="D37" s="170"/>
      <c r="E37" s="266">
        <v>27000</v>
      </c>
      <c r="F37" s="170"/>
      <c r="G37" s="673"/>
      <c r="H37" s="704"/>
      <c r="I37" s="684"/>
      <c r="J37" s="681"/>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c r="AS37" s="681"/>
      <c r="AT37" s="681"/>
      <c r="AU37" s="681"/>
      <c r="AV37" s="681"/>
      <c r="AW37" s="681"/>
      <c r="AX37" s="681"/>
      <c r="AY37" s="681"/>
      <c r="AZ37" s="681"/>
      <c r="BA37" s="681"/>
      <c r="BB37" s="681"/>
      <c r="BC37" s="681"/>
      <c r="BD37" s="681"/>
      <c r="BE37" s="681"/>
      <c r="BF37" s="681"/>
    </row>
    <row r="38" spans="1:58" s="685" customFormat="1" x14ac:dyDescent="0.25">
      <c r="A38" s="174">
        <v>27</v>
      </c>
      <c r="B38" s="625" t="s">
        <v>660</v>
      </c>
      <c r="C38" s="123"/>
      <c r="D38" s="67"/>
      <c r="E38" s="266">
        <v>7200</v>
      </c>
      <c r="F38" s="67"/>
      <c r="G38" s="674"/>
      <c r="H38" s="704"/>
      <c r="I38" s="684"/>
      <c r="J38" s="681"/>
      <c r="K38" s="681"/>
      <c r="L38" s="681"/>
      <c r="M38" s="681"/>
      <c r="N38" s="681"/>
      <c r="O38" s="681"/>
      <c r="P38" s="681"/>
      <c r="Q38" s="681"/>
      <c r="R38" s="681"/>
      <c r="S38" s="681"/>
      <c r="T38" s="681"/>
      <c r="U38" s="681"/>
      <c r="V38" s="681"/>
      <c r="W38" s="681"/>
      <c r="X38" s="681"/>
      <c r="Y38" s="681"/>
      <c r="Z38" s="681"/>
      <c r="AA38" s="681"/>
      <c r="AB38" s="681"/>
      <c r="AC38" s="681"/>
      <c r="AD38" s="681"/>
      <c r="AE38" s="681"/>
      <c r="AF38" s="681"/>
      <c r="AG38" s="681"/>
      <c r="AH38" s="681"/>
      <c r="AI38" s="681"/>
      <c r="AJ38" s="681"/>
      <c r="AK38" s="681"/>
      <c r="AL38" s="681"/>
      <c r="AM38" s="681"/>
      <c r="AN38" s="681"/>
      <c r="AO38" s="681"/>
      <c r="AP38" s="681"/>
      <c r="AQ38" s="681"/>
      <c r="AR38" s="681"/>
      <c r="AS38" s="681"/>
      <c r="AT38" s="681"/>
      <c r="AU38" s="681"/>
      <c r="AV38" s="681"/>
      <c r="AW38" s="681"/>
      <c r="AX38" s="681"/>
      <c r="AY38" s="681"/>
      <c r="AZ38" s="681"/>
      <c r="BA38" s="681"/>
      <c r="BB38" s="681"/>
      <c r="BC38" s="681"/>
      <c r="BD38" s="681"/>
      <c r="BE38" s="681"/>
      <c r="BF38" s="681"/>
    </row>
    <row r="39" spans="1:58" s="685" customFormat="1" ht="30" x14ac:dyDescent="0.25">
      <c r="A39" s="174">
        <v>28</v>
      </c>
      <c r="B39" s="625" t="s">
        <v>662</v>
      </c>
      <c r="C39" s="123"/>
      <c r="D39" s="67"/>
      <c r="E39" s="266">
        <v>750</v>
      </c>
      <c r="F39" s="67"/>
      <c r="G39" s="674"/>
      <c r="H39" s="704"/>
      <c r="I39" s="684"/>
      <c r="J39" s="681"/>
      <c r="K39" s="681"/>
      <c r="L39" s="681"/>
      <c r="M39" s="681"/>
      <c r="N39" s="681"/>
      <c r="O39" s="681"/>
      <c r="P39" s="681"/>
      <c r="Q39" s="681"/>
      <c r="R39" s="681"/>
      <c r="S39" s="681"/>
      <c r="T39" s="681"/>
      <c r="U39" s="681"/>
      <c r="V39" s="681"/>
      <c r="W39" s="681"/>
      <c r="X39" s="681"/>
      <c r="Y39" s="681"/>
      <c r="Z39" s="681"/>
      <c r="AA39" s="681"/>
      <c r="AB39" s="681"/>
      <c r="AC39" s="681"/>
      <c r="AD39" s="681"/>
      <c r="AE39" s="681"/>
      <c r="AF39" s="681"/>
      <c r="AG39" s="681"/>
      <c r="AH39" s="681"/>
      <c r="AI39" s="681"/>
      <c r="AJ39" s="681"/>
      <c r="AK39" s="681"/>
      <c r="AL39" s="681"/>
      <c r="AM39" s="681"/>
      <c r="AN39" s="681"/>
      <c r="AO39" s="681"/>
      <c r="AP39" s="681"/>
      <c r="AQ39" s="681"/>
      <c r="AR39" s="681"/>
      <c r="AS39" s="681"/>
      <c r="AT39" s="681"/>
      <c r="AU39" s="681"/>
      <c r="AV39" s="681"/>
      <c r="AW39" s="681"/>
      <c r="AX39" s="681"/>
      <c r="AY39" s="681"/>
      <c r="AZ39" s="681"/>
      <c r="BA39" s="681"/>
      <c r="BB39" s="681"/>
      <c r="BC39" s="681"/>
      <c r="BD39" s="681"/>
      <c r="BE39" s="681"/>
      <c r="BF39" s="681"/>
    </row>
    <row r="40" spans="1:58" s="685" customFormat="1" x14ac:dyDescent="0.25">
      <c r="A40" s="174">
        <v>29</v>
      </c>
      <c r="B40" s="220" t="s">
        <v>268</v>
      </c>
      <c r="C40" s="123"/>
      <c r="D40" s="67"/>
      <c r="E40" s="266">
        <v>5500</v>
      </c>
      <c r="F40" s="67"/>
      <c r="G40" s="674"/>
      <c r="H40" s="704"/>
      <c r="I40" s="684"/>
      <c r="J40" s="681"/>
      <c r="K40" s="681"/>
      <c r="L40" s="681"/>
      <c r="M40" s="681"/>
      <c r="N40" s="681"/>
      <c r="O40" s="681"/>
      <c r="P40" s="681"/>
      <c r="Q40" s="681"/>
      <c r="R40" s="681"/>
      <c r="S40" s="681"/>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c r="AS40" s="681"/>
      <c r="AT40" s="681"/>
      <c r="AU40" s="681"/>
      <c r="AV40" s="681"/>
      <c r="AW40" s="681"/>
      <c r="AX40" s="681"/>
      <c r="AY40" s="681"/>
      <c r="AZ40" s="681"/>
      <c r="BA40" s="681"/>
      <c r="BB40" s="681"/>
      <c r="BC40" s="681"/>
      <c r="BD40" s="681"/>
      <c r="BE40" s="681"/>
      <c r="BF40" s="681"/>
    </row>
    <row r="41" spans="1:58" s="685" customFormat="1" x14ac:dyDescent="0.25">
      <c r="A41" s="174">
        <v>30</v>
      </c>
      <c r="B41" s="221" t="s">
        <v>597</v>
      </c>
      <c r="C41" s="123"/>
      <c r="D41" s="67"/>
      <c r="E41" s="266">
        <v>2000</v>
      </c>
      <c r="F41" s="67"/>
      <c r="G41" s="674"/>
      <c r="H41" s="704"/>
      <c r="I41" s="684"/>
      <c r="J41" s="681"/>
      <c r="K41" s="681"/>
      <c r="L41" s="681"/>
      <c r="M41" s="681"/>
      <c r="N41" s="681"/>
      <c r="O41" s="681"/>
      <c r="P41" s="681"/>
      <c r="Q41" s="681"/>
      <c r="R41" s="681"/>
      <c r="S41" s="681"/>
      <c r="T41" s="681"/>
      <c r="U41" s="681"/>
      <c r="V41" s="681"/>
      <c r="W41" s="681"/>
      <c r="X41" s="681"/>
      <c r="Y41" s="681"/>
      <c r="Z41" s="681"/>
      <c r="AA41" s="681"/>
      <c r="AB41" s="681"/>
      <c r="AC41" s="681"/>
      <c r="AD41" s="681"/>
      <c r="AE41" s="681"/>
      <c r="AF41" s="681"/>
      <c r="AG41" s="681"/>
      <c r="AH41" s="681"/>
      <c r="AI41" s="681"/>
      <c r="AJ41" s="681"/>
      <c r="AK41" s="681"/>
      <c r="AL41" s="681"/>
      <c r="AM41" s="681"/>
      <c r="AN41" s="681"/>
      <c r="AO41" s="681"/>
      <c r="AP41" s="681"/>
      <c r="AQ41" s="681"/>
      <c r="AR41" s="681"/>
      <c r="AS41" s="681"/>
      <c r="AT41" s="681"/>
      <c r="AU41" s="681"/>
      <c r="AV41" s="681"/>
      <c r="AW41" s="681"/>
      <c r="AX41" s="681"/>
      <c r="AY41" s="681"/>
      <c r="AZ41" s="681"/>
      <c r="BA41" s="681"/>
      <c r="BB41" s="681"/>
      <c r="BC41" s="681"/>
      <c r="BD41" s="681"/>
      <c r="BE41" s="681"/>
      <c r="BF41" s="681"/>
    </row>
    <row r="42" spans="1:58" s="685" customFormat="1" x14ac:dyDescent="0.25">
      <c r="A42" s="174">
        <v>31</v>
      </c>
      <c r="B42" s="31" t="s">
        <v>280</v>
      </c>
      <c r="C42" s="123"/>
      <c r="D42" s="67"/>
      <c r="E42" s="266">
        <v>1500</v>
      </c>
      <c r="F42" s="67"/>
      <c r="G42" s="674"/>
      <c r="H42" s="704"/>
      <c r="I42" s="684"/>
      <c r="J42" s="681"/>
      <c r="K42" s="681"/>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681"/>
      <c r="AI42" s="681"/>
      <c r="AJ42" s="681"/>
      <c r="AK42" s="681"/>
      <c r="AL42" s="681"/>
      <c r="AM42" s="681"/>
      <c r="AN42" s="681"/>
      <c r="AO42" s="681"/>
      <c r="AP42" s="681"/>
      <c r="AQ42" s="681"/>
      <c r="AR42" s="681"/>
      <c r="AS42" s="681"/>
      <c r="AT42" s="681"/>
      <c r="AU42" s="681"/>
      <c r="AV42" s="681"/>
      <c r="AW42" s="681"/>
      <c r="AX42" s="681"/>
      <c r="AY42" s="681"/>
      <c r="AZ42" s="681"/>
      <c r="BA42" s="681"/>
      <c r="BB42" s="681"/>
      <c r="BC42" s="681"/>
      <c r="BD42" s="681"/>
      <c r="BE42" s="681"/>
      <c r="BF42" s="681"/>
    </row>
    <row r="43" spans="1:58" s="685" customFormat="1" x14ac:dyDescent="0.25">
      <c r="A43" s="427">
        <v>32</v>
      </c>
      <c r="B43" s="222" t="s">
        <v>281</v>
      </c>
      <c r="C43" s="428"/>
      <c r="D43" s="134"/>
      <c r="E43" s="413">
        <v>1900</v>
      </c>
      <c r="F43" s="134"/>
      <c r="G43" s="675"/>
      <c r="H43" s="683"/>
      <c r="I43" s="684"/>
      <c r="J43" s="681"/>
      <c r="K43" s="681"/>
      <c r="L43" s="681"/>
      <c r="M43" s="681"/>
      <c r="N43" s="681"/>
      <c r="O43" s="681"/>
      <c r="P43" s="681"/>
      <c r="Q43" s="681"/>
      <c r="R43" s="681"/>
      <c r="S43" s="681"/>
      <c r="T43" s="681"/>
      <c r="U43" s="681"/>
      <c r="V43" s="681"/>
      <c r="W43" s="681"/>
      <c r="X43" s="681"/>
      <c r="Y43" s="681"/>
      <c r="Z43" s="681"/>
      <c r="AA43" s="681"/>
      <c r="AB43" s="681"/>
      <c r="AC43" s="681"/>
      <c r="AD43" s="681"/>
      <c r="AE43" s="681"/>
      <c r="AF43" s="681"/>
      <c r="AG43" s="681"/>
      <c r="AH43" s="681"/>
      <c r="AI43" s="681"/>
      <c r="AJ43" s="681"/>
      <c r="AK43" s="681"/>
      <c r="AL43" s="681"/>
      <c r="AM43" s="681"/>
      <c r="AN43" s="681"/>
      <c r="AO43" s="681"/>
      <c r="AP43" s="681"/>
      <c r="AQ43" s="681"/>
      <c r="AR43" s="681"/>
      <c r="AS43" s="681"/>
      <c r="AT43" s="681"/>
      <c r="AU43" s="681"/>
      <c r="AV43" s="681"/>
      <c r="AW43" s="681"/>
      <c r="AX43" s="681"/>
      <c r="AY43" s="681"/>
      <c r="AZ43" s="681"/>
      <c r="BA43" s="681"/>
      <c r="BB43" s="681"/>
      <c r="BC43" s="681"/>
      <c r="BD43" s="681"/>
      <c r="BE43" s="681"/>
      <c r="BF43" s="681"/>
    </row>
    <row r="44" spans="1:58" s="685" customFormat="1" x14ac:dyDescent="0.25">
      <c r="A44" s="911" t="s">
        <v>274</v>
      </c>
      <c r="B44" s="912"/>
      <c r="C44" s="272"/>
      <c r="D44" s="272"/>
      <c r="E44" s="291"/>
      <c r="F44" s="272"/>
      <c r="G44" s="243"/>
      <c r="H44" s="686"/>
      <c r="I44" s="301"/>
    </row>
    <row r="45" spans="1:58" s="685" customFormat="1" x14ac:dyDescent="0.25">
      <c r="A45" s="174">
        <v>33</v>
      </c>
      <c r="B45" s="220" t="s">
        <v>150</v>
      </c>
      <c r="C45" s="265">
        <v>1300</v>
      </c>
      <c r="D45" s="170"/>
      <c r="E45" s="153"/>
      <c r="F45" s="667"/>
      <c r="G45" s="673"/>
      <c r="H45" s="695"/>
      <c r="I45" s="696"/>
    </row>
    <row r="46" spans="1:58" s="685" customFormat="1" x14ac:dyDescent="0.25">
      <c r="A46" s="427">
        <v>34</v>
      </c>
      <c r="B46" s="429" t="s">
        <v>113</v>
      </c>
      <c r="C46" s="274">
        <v>2000</v>
      </c>
      <c r="D46" s="134"/>
      <c r="E46" s="137"/>
      <c r="F46" s="668"/>
      <c r="G46" s="675"/>
      <c r="H46" s="705"/>
      <c r="I46" s="696"/>
    </row>
    <row r="47" spans="1:58" s="685" customFormat="1" x14ac:dyDescent="0.25">
      <c r="A47" s="911" t="s">
        <v>272</v>
      </c>
      <c r="B47" s="912"/>
      <c r="C47" s="272"/>
      <c r="D47" s="272"/>
      <c r="E47" s="291"/>
      <c r="F47" s="272"/>
      <c r="G47" s="243"/>
      <c r="H47" s="686"/>
      <c r="I47" s="301"/>
    </row>
    <row r="48" spans="1:58" s="685" customFormat="1" x14ac:dyDescent="0.25">
      <c r="A48" s="174">
        <v>35</v>
      </c>
      <c r="B48" s="124" t="s">
        <v>291</v>
      </c>
      <c r="C48" s="169"/>
      <c r="D48" s="171"/>
      <c r="E48" s="266">
        <v>16000</v>
      </c>
      <c r="F48" s="170"/>
      <c r="G48" s="171"/>
      <c r="H48" s="704"/>
      <c r="I48" s="684"/>
      <c r="J48" s="681"/>
      <c r="K48" s="681"/>
      <c r="L48" s="681"/>
      <c r="M48" s="681"/>
      <c r="N48" s="681"/>
      <c r="O48" s="681"/>
      <c r="P48" s="681"/>
      <c r="Q48" s="681"/>
      <c r="R48" s="681"/>
      <c r="S48" s="681"/>
      <c r="T48" s="681"/>
      <c r="U48" s="681"/>
      <c r="V48" s="681"/>
      <c r="W48" s="681"/>
      <c r="X48" s="681"/>
      <c r="Y48" s="681"/>
      <c r="Z48" s="681"/>
      <c r="AA48" s="681"/>
      <c r="AB48" s="681"/>
      <c r="AC48" s="681"/>
      <c r="AD48" s="681"/>
      <c r="AE48" s="681"/>
      <c r="AF48" s="681"/>
      <c r="AG48" s="681"/>
      <c r="AH48" s="681"/>
      <c r="AI48" s="681"/>
      <c r="AJ48" s="681"/>
      <c r="AK48" s="681"/>
      <c r="AL48" s="681"/>
      <c r="AM48" s="681"/>
      <c r="AN48" s="681"/>
      <c r="AO48" s="681"/>
      <c r="AP48" s="681"/>
      <c r="AQ48" s="681"/>
      <c r="AR48" s="681"/>
      <c r="AS48" s="681"/>
      <c r="AT48" s="681"/>
      <c r="AU48" s="681"/>
      <c r="AV48" s="681"/>
      <c r="AW48" s="681"/>
      <c r="AX48" s="681"/>
      <c r="AY48" s="681"/>
      <c r="AZ48" s="681"/>
      <c r="BA48" s="681"/>
      <c r="BB48" s="681"/>
      <c r="BC48" s="681"/>
      <c r="BD48" s="681"/>
      <c r="BE48" s="681"/>
      <c r="BF48" s="681"/>
    </row>
    <row r="49" spans="1:58" s="685" customFormat="1" x14ac:dyDescent="0.25">
      <c r="A49" s="174">
        <v>36</v>
      </c>
      <c r="B49" s="72" t="s">
        <v>283</v>
      </c>
      <c r="C49" s="123"/>
      <c r="D49" s="67"/>
      <c r="E49" s="266">
        <v>550</v>
      </c>
      <c r="F49" s="67"/>
      <c r="G49" s="674"/>
      <c r="H49" s="704"/>
      <c r="I49" s="684"/>
      <c r="J49" s="681"/>
      <c r="K49" s="681"/>
      <c r="L49" s="681"/>
      <c r="M49" s="681"/>
      <c r="N49" s="681"/>
      <c r="O49" s="681"/>
      <c r="P49" s="681"/>
      <c r="Q49" s="681"/>
      <c r="R49" s="681"/>
      <c r="S49" s="681"/>
      <c r="T49" s="681"/>
      <c r="U49" s="681"/>
      <c r="V49" s="681"/>
      <c r="W49" s="681"/>
      <c r="X49" s="681"/>
      <c r="Y49" s="681"/>
      <c r="Z49" s="681"/>
      <c r="AA49" s="681"/>
      <c r="AB49" s="681"/>
      <c r="AC49" s="681"/>
      <c r="AD49" s="681"/>
      <c r="AE49" s="681"/>
      <c r="AF49" s="681"/>
      <c r="AG49" s="681"/>
      <c r="AH49" s="681"/>
      <c r="AI49" s="681"/>
      <c r="AJ49" s="681"/>
      <c r="AK49" s="681"/>
      <c r="AL49" s="681"/>
      <c r="AM49" s="681"/>
      <c r="AN49" s="681"/>
      <c r="AO49" s="681"/>
      <c r="AP49" s="681"/>
      <c r="AQ49" s="681"/>
      <c r="AR49" s="681"/>
      <c r="AS49" s="681"/>
      <c r="AT49" s="681"/>
      <c r="AU49" s="681"/>
      <c r="AV49" s="681"/>
      <c r="AW49" s="681"/>
      <c r="AX49" s="681"/>
      <c r="AY49" s="681"/>
      <c r="AZ49" s="681"/>
      <c r="BA49" s="681"/>
      <c r="BB49" s="681"/>
      <c r="BC49" s="681"/>
      <c r="BD49" s="681"/>
      <c r="BE49" s="681"/>
      <c r="BF49" s="681"/>
    </row>
    <row r="50" spans="1:58" s="685" customFormat="1" x14ac:dyDescent="0.25">
      <c r="A50" s="140">
        <v>37</v>
      </c>
      <c r="B50" s="72" t="s">
        <v>153</v>
      </c>
      <c r="C50" s="123"/>
      <c r="D50" s="67"/>
      <c r="E50" s="266">
        <v>2500</v>
      </c>
      <c r="F50" s="67"/>
      <c r="G50" s="674"/>
      <c r="H50" s="704"/>
      <c r="I50" s="684"/>
      <c r="J50" s="681"/>
      <c r="K50" s="681"/>
      <c r="L50" s="681"/>
      <c r="M50" s="681"/>
      <c r="N50" s="681"/>
      <c r="O50" s="681"/>
      <c r="P50" s="681"/>
      <c r="Q50" s="681"/>
      <c r="R50" s="681"/>
      <c r="S50" s="681"/>
      <c r="T50" s="681"/>
      <c r="U50" s="681"/>
      <c r="V50" s="681"/>
      <c r="W50" s="681"/>
      <c r="X50" s="681"/>
      <c r="Y50" s="681"/>
      <c r="Z50" s="681"/>
      <c r="AA50" s="681"/>
      <c r="AB50" s="681"/>
      <c r="AC50" s="681"/>
      <c r="AD50" s="681"/>
      <c r="AE50" s="681"/>
      <c r="AF50" s="681"/>
      <c r="AG50" s="681"/>
      <c r="AH50" s="681"/>
      <c r="AI50" s="681"/>
      <c r="AJ50" s="681"/>
      <c r="AK50" s="681"/>
      <c r="AL50" s="681"/>
      <c r="AM50" s="681"/>
      <c r="AN50" s="681"/>
      <c r="AO50" s="681"/>
      <c r="AP50" s="681"/>
      <c r="AQ50" s="681"/>
      <c r="AR50" s="681"/>
      <c r="AS50" s="681"/>
      <c r="AT50" s="681"/>
      <c r="AU50" s="681"/>
      <c r="AV50" s="681"/>
      <c r="AW50" s="681"/>
      <c r="AX50" s="681"/>
      <c r="AY50" s="681"/>
      <c r="AZ50" s="681"/>
      <c r="BA50" s="681"/>
      <c r="BB50" s="681"/>
      <c r="BC50" s="681"/>
      <c r="BD50" s="681"/>
      <c r="BE50" s="681"/>
      <c r="BF50" s="681"/>
    </row>
    <row r="51" spans="1:58" s="685" customFormat="1" ht="30" x14ac:dyDescent="0.25">
      <c r="A51" s="140">
        <v>38</v>
      </c>
      <c r="B51" s="72" t="s">
        <v>565</v>
      </c>
      <c r="C51" s="123"/>
      <c r="D51" s="67"/>
      <c r="E51" s="266">
        <v>11000</v>
      </c>
      <c r="F51" s="67"/>
      <c r="G51" s="674"/>
      <c r="H51" s="704"/>
      <c r="I51" s="684"/>
      <c r="J51" s="681"/>
      <c r="K51" s="681"/>
      <c r="L51" s="681"/>
      <c r="M51" s="681"/>
      <c r="N51" s="681"/>
      <c r="O51" s="681"/>
      <c r="P51" s="681"/>
      <c r="Q51" s="681"/>
      <c r="R51" s="681"/>
      <c r="S51" s="681"/>
      <c r="T51" s="681"/>
      <c r="U51" s="681"/>
      <c r="V51" s="681"/>
      <c r="W51" s="681"/>
      <c r="X51" s="681"/>
      <c r="Y51" s="681"/>
      <c r="Z51" s="681"/>
      <c r="AA51" s="681"/>
      <c r="AB51" s="681"/>
      <c r="AC51" s="681"/>
      <c r="AD51" s="681"/>
      <c r="AE51" s="681"/>
      <c r="AF51" s="681"/>
      <c r="AG51" s="681"/>
      <c r="AH51" s="681"/>
      <c r="AI51" s="681"/>
      <c r="AJ51" s="681"/>
      <c r="AK51" s="681"/>
      <c r="AL51" s="681"/>
      <c r="AM51" s="681"/>
      <c r="AN51" s="681"/>
      <c r="AO51" s="681"/>
      <c r="AP51" s="681"/>
      <c r="AQ51" s="681"/>
      <c r="AR51" s="681"/>
      <c r="AS51" s="681"/>
      <c r="AT51" s="681"/>
      <c r="AU51" s="681"/>
      <c r="AV51" s="681"/>
      <c r="AW51" s="681"/>
      <c r="AX51" s="681"/>
      <c r="AY51" s="681"/>
      <c r="AZ51" s="681"/>
      <c r="BA51" s="681"/>
      <c r="BB51" s="681"/>
      <c r="BC51" s="681"/>
      <c r="BD51" s="681"/>
      <c r="BE51" s="681"/>
      <c r="BF51" s="681"/>
    </row>
    <row r="52" spans="1:58" x14ac:dyDescent="0.25">
      <c r="A52" s="140">
        <v>39</v>
      </c>
      <c r="B52" s="220" t="s">
        <v>62</v>
      </c>
      <c r="C52" s="330">
        <v>3100</v>
      </c>
      <c r="D52" s="331"/>
      <c r="E52" s="329"/>
      <c r="F52" s="670"/>
      <c r="G52" s="674"/>
      <c r="H52" s="297"/>
      <c r="I52" s="180"/>
    </row>
    <row r="53" spans="1:58" ht="30" x14ac:dyDescent="0.25">
      <c r="A53" s="140">
        <v>40</v>
      </c>
      <c r="B53" s="625" t="s">
        <v>273</v>
      </c>
      <c r="C53" s="330">
        <v>850</v>
      </c>
      <c r="D53" s="331"/>
      <c r="E53" s="329"/>
      <c r="F53" s="670"/>
      <c r="G53" s="674"/>
      <c r="H53" s="297"/>
      <c r="I53" s="180"/>
    </row>
    <row r="54" spans="1:58" x14ac:dyDescent="0.25">
      <c r="A54" s="140">
        <v>41</v>
      </c>
      <c r="B54" s="625" t="s">
        <v>282</v>
      </c>
      <c r="C54" s="330">
        <v>0</v>
      </c>
      <c r="D54" s="331"/>
      <c r="E54" s="329"/>
      <c r="F54" s="670"/>
      <c r="G54" s="674"/>
      <c r="H54" s="297"/>
      <c r="I54" s="180"/>
    </row>
    <row r="55" spans="1:58" x14ac:dyDescent="0.25">
      <c r="A55" s="140">
        <v>42</v>
      </c>
      <c r="B55" s="72" t="s">
        <v>152</v>
      </c>
      <c r="C55" s="265">
        <v>1400</v>
      </c>
      <c r="D55" s="67"/>
      <c r="E55" s="153"/>
      <c r="F55" s="667"/>
      <c r="G55" s="674"/>
      <c r="H55" s="297"/>
      <c r="I55" s="67"/>
    </row>
    <row r="56" spans="1:58" x14ac:dyDescent="0.25">
      <c r="A56" s="140">
        <v>43</v>
      </c>
      <c r="B56" s="72" t="s">
        <v>151</v>
      </c>
      <c r="C56" s="265">
        <v>1800</v>
      </c>
      <c r="D56" s="67"/>
      <c r="E56" s="153"/>
      <c r="F56" s="667"/>
      <c r="G56" s="674"/>
      <c r="H56" s="297"/>
      <c r="I56" s="67"/>
    </row>
    <row r="57" spans="1:58" x14ac:dyDescent="0.25">
      <c r="A57" s="140">
        <v>44</v>
      </c>
      <c r="B57" s="626" t="s">
        <v>599</v>
      </c>
      <c r="C57" s="265">
        <v>5500</v>
      </c>
      <c r="D57" s="67"/>
      <c r="E57" s="153"/>
      <c r="F57" s="667"/>
      <c r="G57" s="674"/>
      <c r="H57" s="297"/>
      <c r="I57" s="67"/>
    </row>
    <row r="58" spans="1:58" x14ac:dyDescent="0.25">
      <c r="A58" s="140">
        <v>45</v>
      </c>
      <c r="B58" s="626" t="s">
        <v>598</v>
      </c>
      <c r="C58" s="265">
        <v>2500</v>
      </c>
      <c r="D58" s="67"/>
      <c r="E58" s="153"/>
      <c r="F58" s="667"/>
      <c r="G58" s="674"/>
      <c r="H58" s="297"/>
      <c r="I58" s="67"/>
    </row>
    <row r="59" spans="1:58" x14ac:dyDescent="0.25">
      <c r="A59" s="140">
        <v>46</v>
      </c>
      <c r="B59" s="626" t="s">
        <v>226</v>
      </c>
      <c r="C59" s="265">
        <v>6500</v>
      </c>
      <c r="D59" s="67"/>
      <c r="E59" s="153"/>
      <c r="F59" s="667"/>
      <c r="G59" s="674"/>
      <c r="H59" s="297"/>
      <c r="I59" s="67"/>
    </row>
    <row r="60" spans="1:58" x14ac:dyDescent="0.25">
      <c r="A60" s="140">
        <v>47</v>
      </c>
      <c r="B60" s="626" t="s">
        <v>197</v>
      </c>
      <c r="C60" s="265">
        <v>0</v>
      </c>
      <c r="D60" s="67"/>
      <c r="E60" s="153"/>
      <c r="F60" s="667"/>
      <c r="G60" s="674"/>
      <c r="H60" s="297"/>
      <c r="I60" s="67"/>
    </row>
    <row r="61" spans="1:58" x14ac:dyDescent="0.25">
      <c r="A61" s="141">
        <v>48</v>
      </c>
      <c r="B61" s="627" t="s">
        <v>227</v>
      </c>
      <c r="C61" s="274">
        <v>250</v>
      </c>
      <c r="D61" s="134"/>
      <c r="E61" s="137"/>
      <c r="F61" s="668"/>
      <c r="G61" s="676"/>
      <c r="H61" s="298"/>
      <c r="I61" s="67"/>
    </row>
    <row r="62" spans="1:58" x14ac:dyDescent="0.25">
      <c r="A62" s="182">
        <v>49</v>
      </c>
      <c r="B62" s="223" t="s">
        <v>518</v>
      </c>
      <c r="C62" s="267">
        <f>SUM(C52:C61,E48:E51,C45:C46,E37:E43,C33:C34,C22:C29,C12:C19,E10,C8:C9)</f>
        <v>684938.75</v>
      </c>
      <c r="D62" s="175"/>
      <c r="E62" s="176"/>
      <c r="F62" s="671" t="str">
        <f>IF(SUM(F52:F61,F45:F46,F33:F34,F22:F29,F12:F19,F8, H9:BF10,H37:BF43,H48:BF51)=0, "", SUM(F52:F61,F45:F46,F33:F34,F22:F29,F12:F19,F8, H9:BF10,H37:BF43,H48:BF51))</f>
        <v/>
      </c>
      <c r="G62" s="677"/>
      <c r="H62" s="430"/>
      <c r="I62" s="67"/>
    </row>
    <row r="63" spans="1:58" x14ac:dyDescent="0.25">
      <c r="A63" s="143">
        <v>50</v>
      </c>
      <c r="B63" s="225" t="s">
        <v>255</v>
      </c>
      <c r="C63" s="265">
        <f>'Program Revenues'!C23</f>
        <v>768859.17050000001</v>
      </c>
      <c r="D63" s="123"/>
      <c r="E63" s="177"/>
      <c r="F63" s="672" t="str">
        <f>IF('Program Revenues'!D23=0, "", 'Program Revenues'!D23)</f>
        <v/>
      </c>
      <c r="G63" s="678"/>
      <c r="H63" s="300"/>
      <c r="I63" s="181"/>
    </row>
    <row r="64" spans="1:58" x14ac:dyDescent="0.25">
      <c r="A64" s="143">
        <v>51</v>
      </c>
      <c r="B64" s="224" t="s">
        <v>256</v>
      </c>
      <c r="C64" s="265">
        <f>IFERROR(C63-C62, "")</f>
        <v>83920.420500000007</v>
      </c>
      <c r="D64" s="123"/>
      <c r="E64" s="177"/>
      <c r="F64" s="672" t="str">
        <f>IFERROR(F63-F62, "")</f>
        <v/>
      </c>
      <c r="G64" s="678"/>
      <c r="H64" s="300"/>
      <c r="I64" s="181"/>
    </row>
    <row r="65" spans="1:9" s="382" customFormat="1" ht="30" customHeight="1" x14ac:dyDescent="0.25">
      <c r="A65" s="431">
        <v>52</v>
      </c>
      <c r="B65" s="432" t="s">
        <v>529</v>
      </c>
      <c r="C65" s="433"/>
      <c r="D65" s="434">
        <v>11</v>
      </c>
      <c r="E65" s="435"/>
      <c r="F65" s="436"/>
      <c r="G65" s="563"/>
      <c r="H65" s="437"/>
      <c r="I65" s="378"/>
    </row>
    <row r="67" spans="1:9" x14ac:dyDescent="0.25">
      <c r="B67" s="111"/>
    </row>
  </sheetData>
  <sheetProtection algorithmName="SHA-512" hashValue="Bw81n/uTdqCWhlIRHml8aai1B75EYyZcQ2F2u7DPOoN9E6W4afclT3lEqZHGeUxGFXNLirozTnHv0zXibX8u5A==" saltValue="mZ/vY3O7qDTR6WAu7KyXXg==" spinCount="100000" sheet="1" objects="1" scenarios="1"/>
  <mergeCells count="12">
    <mergeCell ref="A3:B3"/>
    <mergeCell ref="A1:B1"/>
    <mergeCell ref="F6:G6"/>
    <mergeCell ref="C5:E5"/>
    <mergeCell ref="C6:D6"/>
    <mergeCell ref="F5:G5"/>
    <mergeCell ref="A47:B47"/>
    <mergeCell ref="A7:B7"/>
    <mergeCell ref="A20:B20"/>
    <mergeCell ref="A31:B31"/>
    <mergeCell ref="A36:B36"/>
    <mergeCell ref="A44:B44"/>
  </mergeCells>
  <phoneticPr fontId="15" type="noConversion"/>
  <conditionalFormatting sqref="J5">
    <cfRule type="expression" dxfId="221" priority="243">
      <formula>J$4="Y"</formula>
    </cfRule>
  </conditionalFormatting>
  <conditionalFormatting sqref="J6">
    <cfRule type="expression" dxfId="220" priority="242">
      <formula>J$4="Y"</formula>
    </cfRule>
  </conditionalFormatting>
  <conditionalFormatting sqref="J7">
    <cfRule type="expression" dxfId="219" priority="241">
      <formula>J$4="Y"</formula>
    </cfRule>
  </conditionalFormatting>
  <conditionalFormatting sqref="J8 J33:BF35">
    <cfRule type="expression" dxfId="218" priority="240">
      <formula>J$4="Y"</formula>
    </cfRule>
  </conditionalFormatting>
  <conditionalFormatting sqref="J9">
    <cfRule type="expression" dxfId="217" priority="153">
      <formula>J$4="Y"</formula>
    </cfRule>
  </conditionalFormatting>
  <conditionalFormatting sqref="J22:J29">
    <cfRule type="expression" dxfId="216" priority="238">
      <formula>J$4="Y"</formula>
    </cfRule>
  </conditionalFormatting>
  <conditionalFormatting sqref="J45:J46">
    <cfRule type="expression" dxfId="215" priority="236">
      <formula>J$4="Y"</formula>
    </cfRule>
  </conditionalFormatting>
  <conditionalFormatting sqref="J57:J60">
    <cfRule type="expression" dxfId="214" priority="234">
      <formula>J$4="Y"</formula>
    </cfRule>
  </conditionalFormatting>
  <conditionalFormatting sqref="J64">
    <cfRule type="expression" dxfId="213" priority="233">
      <formula>J$4="Y"</formula>
    </cfRule>
  </conditionalFormatting>
  <conditionalFormatting sqref="J10 J48:J51">
    <cfRule type="expression" dxfId="212" priority="232">
      <formula>J$4="Y"</formula>
    </cfRule>
  </conditionalFormatting>
  <conditionalFormatting sqref="J12:J19">
    <cfRule type="expression" dxfId="211" priority="231">
      <formula>J$4="Y"</formula>
    </cfRule>
  </conditionalFormatting>
  <conditionalFormatting sqref="J30">
    <cfRule type="expression" dxfId="210" priority="229">
      <formula>J$4="Y"</formula>
    </cfRule>
  </conditionalFormatting>
  <conditionalFormatting sqref="J32">
    <cfRule type="expression" dxfId="209" priority="228">
      <formula>J$4="Y"</formula>
    </cfRule>
  </conditionalFormatting>
  <conditionalFormatting sqref="J37:J43">
    <cfRule type="expression" dxfId="208" priority="227">
      <formula>J$4="Y"</formula>
    </cfRule>
  </conditionalFormatting>
  <conditionalFormatting sqref="J21">
    <cfRule type="expression" dxfId="207" priority="224">
      <formula>J$4="Y"</formula>
    </cfRule>
  </conditionalFormatting>
  <conditionalFormatting sqref="J11">
    <cfRule type="expression" dxfId="206" priority="223">
      <formula>J$4="Y"</formula>
    </cfRule>
  </conditionalFormatting>
  <conditionalFormatting sqref="J20">
    <cfRule type="expression" dxfId="205" priority="221">
      <formula>J$4="Y"</formula>
    </cfRule>
  </conditionalFormatting>
  <conditionalFormatting sqref="J31">
    <cfRule type="expression" dxfId="204" priority="220">
      <formula>J$4="Y"</formula>
    </cfRule>
  </conditionalFormatting>
  <conditionalFormatting sqref="J36">
    <cfRule type="expression" dxfId="203" priority="219">
      <formula>J$4="Y"</formula>
    </cfRule>
  </conditionalFormatting>
  <conditionalFormatting sqref="J44">
    <cfRule type="expression" dxfId="202" priority="218">
      <formula>J$4="Y"</formula>
    </cfRule>
  </conditionalFormatting>
  <conditionalFormatting sqref="J47">
    <cfRule type="expression" dxfId="201" priority="217">
      <formula>J$4="Y"</formula>
    </cfRule>
  </conditionalFormatting>
  <conditionalFormatting sqref="J61">
    <cfRule type="expression" dxfId="200" priority="216">
      <formula>J$4="Y"</formula>
    </cfRule>
  </conditionalFormatting>
  <conditionalFormatting sqref="J62">
    <cfRule type="expression" dxfId="199" priority="215">
      <formula>J$4="Y"</formula>
    </cfRule>
  </conditionalFormatting>
  <conditionalFormatting sqref="J65">
    <cfRule type="expression" dxfId="198" priority="213">
      <formula>J$4="Y"</formula>
    </cfRule>
  </conditionalFormatting>
  <conditionalFormatting sqref="J56">
    <cfRule type="expression" dxfId="197" priority="100">
      <formula>J$4="Y"</formula>
    </cfRule>
  </conditionalFormatting>
  <conditionalFormatting sqref="J63">
    <cfRule type="expression" dxfId="196" priority="97">
      <formula>J$4="Y"</formula>
    </cfRule>
  </conditionalFormatting>
  <conditionalFormatting sqref="J55">
    <cfRule type="expression" dxfId="195" priority="91">
      <formula>J$4="Y"</formula>
    </cfRule>
  </conditionalFormatting>
  <conditionalFormatting sqref="J1">
    <cfRule type="expression" dxfId="194" priority="88">
      <formula>J4="Y"</formula>
    </cfRule>
  </conditionalFormatting>
  <conditionalFormatting sqref="K1:BF1">
    <cfRule type="expression" dxfId="193" priority="87">
      <formula>K4="Y"</formula>
    </cfRule>
  </conditionalFormatting>
  <conditionalFormatting sqref="J52:J54">
    <cfRule type="expression" dxfId="192" priority="30">
      <formula>J$4="Y"</formula>
    </cfRule>
  </conditionalFormatting>
  <conditionalFormatting sqref="K5:BF5">
    <cfRule type="expression" dxfId="191" priority="29">
      <formula>K$4="Y"</formula>
    </cfRule>
  </conditionalFormatting>
  <conditionalFormatting sqref="K6:BF6">
    <cfRule type="expression" dxfId="190" priority="28">
      <formula>K$4="Y"</formula>
    </cfRule>
  </conditionalFormatting>
  <conditionalFormatting sqref="K7:BF7">
    <cfRule type="expression" dxfId="189" priority="27">
      <formula>K$4="Y"</formula>
    </cfRule>
  </conditionalFormatting>
  <conditionalFormatting sqref="K8:BF8">
    <cfRule type="expression" dxfId="188" priority="26">
      <formula>K$4="Y"</formula>
    </cfRule>
  </conditionalFormatting>
  <conditionalFormatting sqref="K9:BF9">
    <cfRule type="expression" dxfId="187" priority="5">
      <formula>K$4="Y"</formula>
    </cfRule>
  </conditionalFormatting>
  <conditionalFormatting sqref="K22:BF29">
    <cfRule type="expression" dxfId="186" priority="25">
      <formula>K$4="Y"</formula>
    </cfRule>
  </conditionalFormatting>
  <conditionalFormatting sqref="K45:BF46">
    <cfRule type="expression" dxfId="185" priority="23">
      <formula>K$4="Y"</formula>
    </cfRule>
  </conditionalFormatting>
  <conditionalFormatting sqref="K57:BF60">
    <cfRule type="expression" dxfId="184" priority="22">
      <formula>K$4="Y"</formula>
    </cfRule>
  </conditionalFormatting>
  <conditionalFormatting sqref="K64:BF64">
    <cfRule type="expression" dxfId="183" priority="21">
      <formula>K$4="Y"</formula>
    </cfRule>
  </conditionalFormatting>
  <conditionalFormatting sqref="K10:BF10 K48:BF51">
    <cfRule type="expression" dxfId="182" priority="20">
      <formula>K$4="Y"</formula>
    </cfRule>
  </conditionalFormatting>
  <conditionalFormatting sqref="K12:BF19">
    <cfRule type="expression" dxfId="181" priority="19">
      <formula>K$4="Y"</formula>
    </cfRule>
  </conditionalFormatting>
  <conditionalFormatting sqref="K30:BF30">
    <cfRule type="expression" dxfId="180" priority="18">
      <formula>K$4="Y"</formula>
    </cfRule>
  </conditionalFormatting>
  <conditionalFormatting sqref="K32:BF32">
    <cfRule type="expression" dxfId="179" priority="17">
      <formula>K$4="Y"</formula>
    </cfRule>
  </conditionalFormatting>
  <conditionalFormatting sqref="K37:BF43">
    <cfRule type="expression" dxfId="178" priority="16">
      <formula>K$4="Y"</formula>
    </cfRule>
  </conditionalFormatting>
  <conditionalFormatting sqref="K21:BF21">
    <cfRule type="expression" dxfId="177" priority="15">
      <formula>K$4="Y"</formula>
    </cfRule>
  </conditionalFormatting>
  <conditionalFormatting sqref="K11:BF11">
    <cfRule type="expression" dxfId="176" priority="14">
      <formula>K$4="Y"</formula>
    </cfRule>
  </conditionalFormatting>
  <conditionalFormatting sqref="K20:BF20">
    <cfRule type="expression" dxfId="175" priority="13">
      <formula>K$4="Y"</formula>
    </cfRule>
  </conditionalFormatting>
  <conditionalFormatting sqref="K31:BF31">
    <cfRule type="expression" dxfId="174" priority="12">
      <formula>K$4="Y"</formula>
    </cfRule>
  </conditionalFormatting>
  <conditionalFormatting sqref="K36:BF36">
    <cfRule type="expression" dxfId="173" priority="11">
      <formula>K$4="Y"</formula>
    </cfRule>
  </conditionalFormatting>
  <conditionalFormatting sqref="K44:BF44">
    <cfRule type="expression" dxfId="172" priority="10">
      <formula>K$4="Y"</formula>
    </cfRule>
  </conditionalFormatting>
  <conditionalFormatting sqref="K47:BF47">
    <cfRule type="expression" dxfId="171" priority="9">
      <formula>K$4="Y"</formula>
    </cfRule>
  </conditionalFormatting>
  <conditionalFormatting sqref="K61:BF61">
    <cfRule type="expression" dxfId="170" priority="8">
      <formula>K$4="Y"</formula>
    </cfRule>
  </conditionalFormatting>
  <conditionalFormatting sqref="K62:BF62">
    <cfRule type="expression" dxfId="169" priority="7">
      <formula>K$4="Y"</formula>
    </cfRule>
  </conditionalFormatting>
  <conditionalFormatting sqref="K65:BF65">
    <cfRule type="expression" dxfId="168" priority="6">
      <formula>K$4="Y"</formula>
    </cfRule>
  </conditionalFormatting>
  <conditionalFormatting sqref="K56:BF56">
    <cfRule type="expression" dxfId="167" priority="4">
      <formula>K$4="Y"</formula>
    </cfRule>
  </conditionalFormatting>
  <conditionalFormatting sqref="K63:BF63">
    <cfRule type="expression" dxfId="166" priority="3">
      <formula>K$4="Y"</formula>
    </cfRule>
  </conditionalFormatting>
  <conditionalFormatting sqref="K55:BF55">
    <cfRule type="expression" dxfId="165" priority="2">
      <formula>K$4="Y"</formula>
    </cfRule>
  </conditionalFormatting>
  <conditionalFormatting sqref="K52:BF54">
    <cfRule type="expression" dxfId="164" priority="1">
      <formula>K$4="Y"</formula>
    </cfRule>
  </conditionalFormatting>
  <printOptions horizontalCentered="1"/>
  <pageMargins left="0.2" right="0.2" top="0.75" bottom="0.75" header="0.3" footer="0.3"/>
  <pageSetup scale="90" orientation="landscape" horizontalDpi="1200" verticalDpi="1200" r:id="rId1"/>
  <headerFooter>
    <oddHeader>&amp;C&amp;"Times New Roman,Bold"First Things First Cost of Quality Study
Provider Survey for Licensed Centers</oddHeader>
    <oddFooter>&amp;LQuestions? Contact Burns &amp; Associates, Inc. at CostofQuality@burnshealthpolicy.com / or (602) 241-8515&amp;RPrinted &amp;D</oddFooter>
  </headerFooter>
  <rowBreaks count="1" manualBreakCount="1">
    <brk id="35" max="8"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Lists'!$D$25:$D$26</xm:f>
          </x14:formula1>
          <xm:sqref>H21:BF21 H32:BF32 E21 E32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E6789ABEF0924E90AE1C49795B6034" ma:contentTypeVersion="10" ma:contentTypeDescription="Create a new document." ma:contentTypeScope="" ma:versionID="c7d4d16004267fe51edadfc6c01858af">
  <xsd:schema xmlns:xsd="http://www.w3.org/2001/XMLSchema" xmlns:xs="http://www.w3.org/2001/XMLSchema" xmlns:p="http://schemas.microsoft.com/office/2006/metadata/properties" xmlns:ns3="b50cd68e-f9a8-446d-88f3-db6eaf71324f" targetNamespace="http://schemas.microsoft.com/office/2006/metadata/properties" ma:root="true" ma:fieldsID="4c9d9223bd2f5d7562cee051ee3fdb7b" ns3:_="">
    <xsd:import namespace="b50cd68e-f9a8-446d-88f3-db6eaf71324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0cd68e-f9a8-446d-88f3-db6eaf71324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8BCF3DA-3F65-4D4E-B927-2ACB15EF2B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0cd68e-f9a8-446d-88f3-db6eaf7132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8D3AD4-D689-40B5-9034-EE0BB621991D}">
  <ds:schemaRefs>
    <ds:schemaRef ds:uri="http://schemas.microsoft.com/sharepoint/v3/contenttype/forms"/>
  </ds:schemaRefs>
</ds:datastoreItem>
</file>

<file path=customXml/itemProps3.xml><?xml version="1.0" encoding="utf-8"?>
<ds:datastoreItem xmlns:ds="http://schemas.openxmlformats.org/officeDocument/2006/customXml" ds:itemID="{ECDDA98A-EC42-468A-873B-62ED38CAC1F2}">
  <ds:schemaRefs>
    <ds:schemaRef ds:uri="http://schemas.microsoft.com/office/2006/documentManagement/types"/>
    <ds:schemaRef ds:uri="http://schemas.openxmlformats.org/package/2006/metadata/core-properties"/>
    <ds:schemaRef ds:uri="b50cd68e-f9a8-446d-88f3-db6eaf71324f"/>
    <ds:schemaRef ds:uri="http://schemas.microsoft.com/office/2006/metadata/properties"/>
    <ds:schemaRef ds:uri="http://www.w3.org/XML/1998/namespace"/>
    <ds:schemaRef ds:uri="http://purl.org/dc/dcmitype/"/>
    <ds:schemaRef ds:uri="http://purl.org/dc/terms/"/>
    <ds:schemaRef ds:uri="http://purl.org/dc/elements/1.1/"/>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Cover</vt:lpstr>
      <vt:lpstr>Contact Info</vt:lpstr>
      <vt:lpstr>Locations</vt:lpstr>
      <vt:lpstr>Tuition and Payers</vt:lpstr>
      <vt:lpstr>Enrollment and Attendance</vt:lpstr>
      <vt:lpstr>Program Revenues (OLD)</vt:lpstr>
      <vt:lpstr>Productivity and Benefits (OLD)</vt:lpstr>
      <vt:lpstr>Program Revenues</vt:lpstr>
      <vt:lpstr>Program Expenses</vt:lpstr>
      <vt:lpstr>Staff Benefits</vt:lpstr>
      <vt:lpstr>Staffing Detail</vt:lpstr>
      <vt:lpstr>Classroom Detail</vt:lpstr>
      <vt:lpstr>Drop Down Lists</vt:lpstr>
      <vt:lpstr>'Classroom Detail'!Print_Area</vt:lpstr>
      <vt:lpstr>'Contact Info'!Print_Area</vt:lpstr>
      <vt:lpstr>Cover!Print_Area</vt:lpstr>
      <vt:lpstr>'Enrollment and Attendance'!Print_Area</vt:lpstr>
      <vt:lpstr>Locations!Print_Area</vt:lpstr>
      <vt:lpstr>'Productivity and Benefits (OLD)'!Print_Area</vt:lpstr>
      <vt:lpstr>'Program Expenses'!Print_Area</vt:lpstr>
      <vt:lpstr>'Program Revenues'!Print_Area</vt:lpstr>
      <vt:lpstr>'Program Revenues (OLD)'!Print_Area</vt:lpstr>
      <vt:lpstr>'Staff Benefits'!Print_Area</vt:lpstr>
      <vt:lpstr>'Staffing Detail'!Print_Area</vt:lpstr>
      <vt:lpstr>'Tuition and Payers'!Print_Area</vt:lpstr>
      <vt:lpstr>'Classroom Detail'!Print_Titles</vt:lpstr>
      <vt:lpstr>'Contact Info'!Print_Titles</vt:lpstr>
      <vt:lpstr>'Enrollment and Attendance'!Print_Titles</vt:lpstr>
      <vt:lpstr>Locations!Print_Titles</vt:lpstr>
      <vt:lpstr>'Productivity and Benefits (OLD)'!Print_Titles</vt:lpstr>
      <vt:lpstr>'Program Expenses'!Print_Titles</vt:lpstr>
      <vt:lpstr>'Program Revenues'!Print_Titles</vt:lpstr>
      <vt:lpstr>'Program Revenues (OLD)'!Print_Titles</vt:lpstr>
      <vt:lpstr>'Staff Benefits'!Print_Titles</vt:lpstr>
      <vt:lpstr>'Staffing Detail'!Print_Titles</vt:lpstr>
      <vt:lpstr>'Tuition and Payers'!Print_Titles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 Barber</dc:creator>
  <cp:lastModifiedBy>Derek Barber</cp:lastModifiedBy>
  <cp:lastPrinted>2020-05-12T01:57:34Z</cp:lastPrinted>
  <dcterms:created xsi:type="dcterms:W3CDTF">2020-02-05T14:52:19Z</dcterms:created>
  <dcterms:modified xsi:type="dcterms:W3CDTF">2020-05-12T02:05:21Z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0x010100F7E6789ABEF0924E90AE1C49795B6034</vt:lpwstr>
  </property>
</Properties>
</file>