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4240" windowHeight="11820"/>
  </bookViews>
  <sheets>
    <sheet name="Cover" sheetId="1" r:id="rId1"/>
    <sheet name="Contact Info &amp; Revenues" sheetId="2" r:id="rId2"/>
    <sheet name="Admin Staff" sheetId="12" r:id="rId3"/>
    <sheet name="Admin Other" sheetId="13" r:id="rId4"/>
    <sheet name="CaseMgr Wages" sheetId="8" r:id="rId5"/>
    <sheet name="CaseMgr Benefits" sheetId="10" r:id="rId6"/>
    <sheet name="CaseMgt Svcs" sheetId="11" r:id="rId7"/>
  </sheets>
  <externalReferences>
    <externalReference r:id="rId8"/>
    <externalReference r:id="rId9"/>
    <externalReference r:id="rId10"/>
  </externalReferences>
  <definedNames>
    <definedName name="_xlnm._FilterDatabase" localSheetId="4" hidden="1">'CaseMgr Wages'!$N$11:$N$55</definedName>
    <definedName name="_xlcn.LinkedTable_dim_SIS_Clients1" hidden="1">[1]!dim_SIS_Clients[#Data]</definedName>
    <definedName name="_xlcn.LinkedTable_dim_Srvc_Map1" hidden="1">[1]!dim_Srvc_Map[#Data]</definedName>
    <definedName name="AdminStaff" localSheetId="3">'[2]Admin Staff'!$B$10:INDEX('[2]Admin Staff'!$B$10:$B$67,SUMPRODUCT(--('[2]Admin Staff'!$B$10:$B$67&lt;&gt;"")))</definedName>
    <definedName name="AdminStaff">'Admin Staff'!$B$11:INDEX('Admin Staff'!$B$11:$B$68,SUMPRODUCT(--('Admin Staff'!$B$11:$B$68&lt;&gt;"")))</definedName>
    <definedName name="Coaching">'[2]Drop Downs'!$A$1:$A$3</definedName>
    <definedName name="de">'[3]Drop Downs'!$A$1:$A$2</definedName>
    <definedName name="_xlnm.Print_Area" localSheetId="3">'Admin Other'!$A$1:$H$32</definedName>
    <definedName name="_xlnm.Print_Area" localSheetId="2">'Admin Staff'!$A$1:$J$68</definedName>
    <definedName name="_xlnm.Print_Area" localSheetId="5">'CaseMgr Benefits'!$A$1:$E$39</definedName>
    <definedName name="_xlnm.Print_Area" localSheetId="4">'CaseMgr Wages'!$A$1:$P$55</definedName>
    <definedName name="_xlnm.Print_Area" localSheetId="6">'CaseMgt Svcs'!$A$1:$D$37</definedName>
    <definedName name="_xlnm.Print_Area" localSheetId="1">'Contact Info &amp; Revenues'!$A$1:$D$15</definedName>
    <definedName name="_xlnm.Print_Area" localSheetId="0">Cover!$A$1:$C$22</definedName>
    <definedName name="_xlnm.Print_Titles" localSheetId="2">'Admin Staff'!$7:$9</definedName>
    <definedName name="_xlnm.Print_Titles" localSheetId="5">'CaseMgr Benefits'!$1:$6</definedName>
    <definedName name="_xlnm.Print_Titles" localSheetId="4">'CaseMgr Wages'!$A:$B,'CaseMgr Wages'!$1:$9</definedName>
    <definedName name="_xlnm.Print_Titles" localSheetId="6">'CaseMgt Svcs'!$A:$B</definedName>
    <definedName name="Retention">'[2]Drop Downs'!$D$1:$D$3</definedName>
    <definedName name="solver_eng" localSheetId="1" hidden="1">2</definedName>
    <definedName name="solver_neg" localSheetId="1" hidden="1">1</definedName>
    <definedName name="solver_num" localSheetId="1" hidden="1">0</definedName>
    <definedName name="solver_opt" localSheetId="1" hidden="1">'Contact Info &amp; Revenues'!$B$12</definedName>
    <definedName name="solver_typ" localSheetId="1" hidden="1">1</definedName>
    <definedName name="solver_val" localSheetId="1" hidden="1">0</definedName>
    <definedName name="solver_ver" localSheetId="1" hidden="1">3</definedName>
    <definedName name="Tiers">'[2]Drop Downs'!$B$1:$B$7</definedName>
    <definedName name="treeList" hidden="1">"11000000000000000000000000000000000000000000000000000000000000000000000000000000000000000000000000000000000000000000000000000000000000000000000000000000000000000000000000000000000000000000000000000000"</definedName>
    <definedName name="YesNo">'[2]Drop Downs'!$C$1:$C$2</definedName>
  </definedNames>
  <calcPr calcId="145621"/>
</workbook>
</file>

<file path=xl/calcChain.xml><?xml version="1.0" encoding="utf-8"?>
<calcChain xmlns="http://schemas.openxmlformats.org/spreadsheetml/2006/main">
  <c r="G30" i="10" l="1"/>
  <c r="Q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11" i="8"/>
  <c r="J26" i="13"/>
  <c r="J25" i="13"/>
  <c r="J24" i="13"/>
  <c r="J23" i="13"/>
  <c r="J22" i="13"/>
  <c r="J21" i="13"/>
  <c r="J20" i="13"/>
  <c r="J19" i="13"/>
  <c r="J18" i="13"/>
  <c r="J17" i="13"/>
  <c r="J16" i="13"/>
  <c r="J15" i="13"/>
  <c r="J14" i="13"/>
  <c r="J13" i="13"/>
  <c r="J12" i="13"/>
  <c r="J11" i="13"/>
  <c r="J10" i="13"/>
  <c r="J9" i="13"/>
  <c r="J27" i="13"/>
  <c r="J32" i="13"/>
  <c r="J31" i="13"/>
  <c r="J30" i="13"/>
  <c r="J29" i="13"/>
  <c r="J28" i="13"/>
  <c r="K14" i="12" l="1"/>
  <c r="K15" i="12"/>
  <c r="K16" i="12"/>
  <c r="K17" i="12"/>
  <c r="K18" i="12"/>
  <c r="K19" i="12"/>
  <c r="K20" i="12"/>
  <c r="K21" i="12"/>
  <c r="K22" i="12"/>
  <c r="K23" i="12"/>
  <c r="K24" i="12"/>
  <c r="K25" i="12"/>
  <c r="K26" i="12"/>
  <c r="K27" i="12"/>
  <c r="K28" i="12"/>
  <c r="K29" i="12"/>
  <c r="K30" i="12"/>
  <c r="K31" i="12"/>
  <c r="K32" i="12"/>
  <c r="K33" i="12"/>
  <c r="K34" i="12"/>
  <c r="K35" i="12"/>
  <c r="K36" i="12"/>
  <c r="K37" i="12"/>
  <c r="K38" i="12"/>
  <c r="K39" i="12"/>
  <c r="K40" i="12"/>
  <c r="K41" i="12"/>
  <c r="K42" i="12"/>
  <c r="K43" i="12"/>
  <c r="K44" i="12"/>
  <c r="K45" i="12"/>
  <c r="K46" i="12"/>
  <c r="K47" i="12"/>
  <c r="K48" i="12"/>
  <c r="K49" i="12"/>
  <c r="K50" i="12"/>
  <c r="K51" i="12"/>
  <c r="K52" i="12"/>
  <c r="K53" i="12"/>
  <c r="K54" i="12"/>
  <c r="K55" i="12"/>
  <c r="K56" i="12"/>
  <c r="K57" i="12"/>
  <c r="K58" i="12"/>
  <c r="K59" i="12"/>
  <c r="K60" i="12"/>
  <c r="K61" i="12"/>
  <c r="K62" i="12"/>
  <c r="K63" i="12"/>
  <c r="K64" i="12"/>
  <c r="K65" i="12"/>
  <c r="K66" i="12"/>
  <c r="K67" i="12"/>
  <c r="K68" i="12"/>
  <c r="A10" i="13" l="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D36" i="11" l="1"/>
  <c r="C36" i="11"/>
  <c r="F35" i="11"/>
  <c r="F34" i="11"/>
  <c r="F33" i="11"/>
  <c r="A8" i="11"/>
  <c r="A10" i="11" s="1"/>
  <c r="A11" i="11" s="1"/>
  <c r="A12" i="11" s="1"/>
  <c r="A13" i="11" s="1"/>
  <c r="A1" i="11"/>
  <c r="A23" i="10"/>
  <c r="A24" i="10" s="1"/>
  <c r="A25" i="10" s="1"/>
  <c r="A26" i="10" s="1"/>
  <c r="A22" i="10"/>
  <c r="A1" i="10"/>
  <c r="I55" i="8"/>
  <c r="I54" i="8"/>
  <c r="I53" i="8"/>
  <c r="I52" i="8"/>
  <c r="I51" i="8"/>
  <c r="I50" i="8"/>
  <c r="I49" i="8"/>
  <c r="I48" i="8"/>
  <c r="I47" i="8"/>
  <c r="I46" i="8"/>
  <c r="I45" i="8"/>
  <c r="I44" i="8"/>
  <c r="I43" i="8"/>
  <c r="I42" i="8"/>
  <c r="I41" i="8"/>
  <c r="I40" i="8"/>
  <c r="I39" i="8"/>
  <c r="I38" i="8"/>
  <c r="I37" i="8"/>
  <c r="I36" i="8"/>
  <c r="I35" i="8"/>
  <c r="I34" i="8"/>
  <c r="I33" i="8"/>
  <c r="I32" i="8"/>
  <c r="I31" i="8"/>
  <c r="I30" i="8"/>
  <c r="I29" i="8"/>
  <c r="I28" i="8"/>
  <c r="I27" i="8"/>
  <c r="I26" i="8"/>
  <c r="I25" i="8"/>
  <c r="I24" i="8"/>
  <c r="I23" i="8"/>
  <c r="I22" i="8"/>
  <c r="I21" i="8"/>
  <c r="I20" i="8"/>
  <c r="I19" i="8"/>
  <c r="I18" i="8"/>
  <c r="I17" i="8"/>
  <c r="I16" i="8"/>
  <c r="I15" i="8"/>
  <c r="I14" i="8"/>
  <c r="I13" i="8"/>
  <c r="I12" i="8"/>
  <c r="I11" i="8"/>
  <c r="I10" i="8"/>
  <c r="C1" i="8"/>
  <c r="U17" i="2"/>
  <c r="U16" i="2"/>
  <c r="U15" i="2"/>
  <c r="D15" i="2"/>
  <c r="U11" i="2"/>
  <c r="U10" i="2"/>
  <c r="U9" i="2"/>
  <c r="U8" i="2"/>
  <c r="U7" i="2"/>
  <c r="A1" i="2"/>
  <c r="U4" i="2" l="1"/>
  <c r="A14" i="1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27" i="10"/>
  <c r="A29" i="10" s="1"/>
  <c r="A30" i="10" s="1"/>
  <c r="A31" i="10" s="1"/>
  <c r="A32" i="10" s="1"/>
  <c r="A33" i="10" s="1"/>
  <c r="A34" i="10" s="1"/>
  <c r="A38" i="10" l="1"/>
  <c r="A39" i="10" s="1"/>
  <c r="A35" i="10"/>
  <c r="A37" i="10" s="1"/>
  <c r="A36" i="11"/>
  <c r="A37" i="11" s="1"/>
  <c r="B36" i="11"/>
</calcChain>
</file>

<file path=xl/sharedStrings.xml><?xml version="1.0" encoding="utf-8"?>
<sst xmlns="http://schemas.openxmlformats.org/spreadsheetml/2006/main" count="255" uniqueCount="162">
  <si>
    <t>Provider Survey</t>
  </si>
  <si>
    <t>Prepared by Burns &amp; Associates, Inc.</t>
  </si>
  <si>
    <t>Questions? Contact Stephen Pawlowski with Burns &amp; Associates, Inc. at (602) 241-8519 or spawlowski@burnshealthpolicy.com</t>
  </si>
  <si>
    <t>Line</t>
  </si>
  <si>
    <t>Factor</t>
  </si>
  <si>
    <t>Input</t>
  </si>
  <si>
    <t>Contact Information</t>
  </si>
  <si>
    <t>Agency name</t>
  </si>
  <si>
    <t>Contact name for person to whom questions on the survey can be directed</t>
  </si>
  <si>
    <t>Title of the person listed on Line 2</t>
  </si>
  <si>
    <t>Phone number for the person listed on Line 2</t>
  </si>
  <si>
    <t>Email address for the person listed on Line 2</t>
  </si>
  <si>
    <t>i</t>
  </si>
  <si>
    <t>Total Revenues</t>
  </si>
  <si>
    <t>Report costs for the fiscal year ending June 30, 2018</t>
  </si>
  <si>
    <t>Health Insurance</t>
  </si>
  <si>
    <t>Other Benefits</t>
  </si>
  <si>
    <t>Ex.</t>
  </si>
  <si>
    <t>Executive Director</t>
  </si>
  <si>
    <t>Category</t>
  </si>
  <si>
    <t>Administrative Facility Rent/Mortgage/Depreciation</t>
  </si>
  <si>
    <t>Advertising</t>
  </si>
  <si>
    <t>Office Supplies</t>
  </si>
  <si>
    <t>Other 1</t>
  </si>
  <si>
    <t>Other 2</t>
  </si>
  <si>
    <t>Other 3</t>
  </si>
  <si>
    <t>Other 4</t>
  </si>
  <si>
    <t>Other 5</t>
  </si>
  <si>
    <t>Job Titles</t>
  </si>
  <si>
    <t>Employee/ Contractor</t>
  </si>
  <si>
    <t>Super-visor?</t>
  </si>
  <si>
    <t>Total Hours Paid</t>
  </si>
  <si>
    <t>Total Wages Paid</t>
  </si>
  <si>
    <t>Average Hourly Wage</t>
  </si>
  <si>
    <t>1st Year (Per Staff Average)</t>
  </si>
  <si>
    <t>Employee</t>
  </si>
  <si>
    <t>No</t>
  </si>
  <si>
    <t>Example</t>
  </si>
  <si>
    <t>Full-Time</t>
  </si>
  <si>
    <t>Part-Time</t>
  </si>
  <si>
    <t>Staffing</t>
  </si>
  <si>
    <t>Holidays</t>
  </si>
  <si>
    <t>Yes</t>
  </si>
  <si>
    <t>3-5 Months</t>
  </si>
  <si>
    <t>Paid Time Off (PTO, Vacation and Sick Time)</t>
  </si>
  <si>
    <t>1-2 Months</t>
  </si>
  <si>
    <t>[If yes, please specify the benefit(s) here]</t>
  </si>
  <si>
    <t>-</t>
  </si>
  <si>
    <t>State Unemployment Insurance and Workers' Compensation</t>
  </si>
  <si>
    <t>If your agency pays actual costs ("payments in lieu of contributions") of state unemployment insurance benefits claimed by former employees, report your agency's total UI payments in 2017</t>
  </si>
  <si>
    <t>Agency Caseload</t>
  </si>
  <si>
    <t>Service Design</t>
  </si>
  <si>
    <t xml:space="preserve">Number of contacts per individual per year </t>
  </si>
  <si>
    <t>Total hours worked and paid for in a week</t>
  </si>
  <si>
    <t>Time 'lost' due to missed appointments</t>
  </si>
  <si>
    <t>'Employer time' (e.g. receiving one-on-one supervision, participating in staff meetings, etc.)</t>
  </si>
  <si>
    <t>Other activities [type description here]</t>
  </si>
  <si>
    <t>Indiana Family and Social Services Administration</t>
  </si>
  <si>
    <t>Bureau of Developmental Disabilities Services</t>
  </si>
  <si>
    <t xml:space="preserve">Annual Revenues - Report revenues for the fiscal year ending June 30, 2018 </t>
  </si>
  <si>
    <r>
      <t>Contact Information and Revenues</t>
    </r>
    <r>
      <rPr>
        <b/>
        <sz val="11"/>
        <color rgb="FF00B050"/>
        <rFont val="Times New Roman"/>
        <family val="1"/>
      </rPr>
      <t xml:space="preserve"> (click </t>
    </r>
    <r>
      <rPr>
        <sz val="11"/>
        <color rgb="FF00B050"/>
        <rFont val="Webdings"/>
        <family val="1"/>
        <charset val="2"/>
      </rPr>
      <t>i</t>
    </r>
    <r>
      <rPr>
        <b/>
        <sz val="11"/>
        <color rgb="FF00B050"/>
        <rFont val="Times New Roman"/>
        <family val="1"/>
      </rPr>
      <t xml:space="preserve"> icons for directions)</t>
    </r>
  </si>
  <si>
    <t>Review of Case Management Payment Rates
in the Family Supports Waiver and 
the Community Integration and Habilitation Waiver</t>
  </si>
  <si>
    <t>Family Supports Waiver (FSW) and Community Integration and Habilitation (CIH) Waiver Case Management Revenues</t>
  </si>
  <si>
    <t>All Other Agency Revenues</t>
  </si>
  <si>
    <t>Include only those staff who perform administrative and program support functions for your agency</t>
  </si>
  <si>
    <r>
      <t xml:space="preserve">Title </t>
    </r>
    <r>
      <rPr>
        <b/>
        <sz val="11"/>
        <color rgb="FF00B050"/>
        <rFont val="Webdings"/>
        <family val="1"/>
        <charset val="2"/>
      </rPr>
      <t>i</t>
    </r>
  </si>
  <si>
    <r>
      <t xml:space="preserve"># of Emp. </t>
    </r>
    <r>
      <rPr>
        <b/>
        <sz val="11"/>
        <color rgb="FF00B050"/>
        <rFont val="Webdings"/>
        <family val="1"/>
        <charset val="2"/>
      </rPr>
      <t>i</t>
    </r>
  </si>
  <si>
    <r>
      <t xml:space="preserve">Actual Wages </t>
    </r>
    <r>
      <rPr>
        <b/>
        <sz val="11"/>
        <color rgb="FF00B050"/>
        <rFont val="Webdings"/>
        <family val="1"/>
        <charset val="2"/>
      </rPr>
      <t>i</t>
    </r>
  </si>
  <si>
    <r>
      <t xml:space="preserve">Actual Cost of Select Benefits </t>
    </r>
    <r>
      <rPr>
        <b/>
        <sz val="11"/>
        <color rgb="FF00B050"/>
        <rFont val="Webdings"/>
        <family val="1"/>
        <charset val="2"/>
      </rPr>
      <t>i</t>
    </r>
  </si>
  <si>
    <t>Not Applicable</t>
  </si>
  <si>
    <t>Job Coach</t>
  </si>
  <si>
    <t>Job Developer</t>
  </si>
  <si>
    <r>
      <t xml:space="preserve">Cost Allocation </t>
    </r>
    <r>
      <rPr>
        <b/>
        <sz val="11"/>
        <color rgb="FF00B050"/>
        <rFont val="Webdings"/>
        <family val="1"/>
        <charset val="2"/>
      </rPr>
      <t>i</t>
    </r>
  </si>
  <si>
    <t>FSW/ CIH Case Mgt.</t>
  </si>
  <si>
    <t>Other Services</t>
  </si>
  <si>
    <r>
      <t xml:space="preserve">Total Expense </t>
    </r>
    <r>
      <rPr>
        <b/>
        <sz val="11"/>
        <color rgb="FF00B050"/>
        <rFont val="Webdings"/>
        <family val="1"/>
        <charset val="2"/>
      </rPr>
      <t>i</t>
    </r>
  </si>
  <si>
    <r>
      <t xml:space="preserve">Facility Janitorial/Landscaping/Repairs/Etc. </t>
    </r>
    <r>
      <rPr>
        <i/>
        <sz val="11"/>
        <color indexed="8"/>
        <rFont val="Times New Roman"/>
        <family val="1"/>
      </rPr>
      <t>(not part of costs on Line 1)</t>
    </r>
  </si>
  <si>
    <r>
      <t>Utilities/Telecommunications/Etc.</t>
    </r>
    <r>
      <rPr>
        <i/>
        <sz val="11"/>
        <color indexed="8"/>
        <rFont val="Times New Roman"/>
        <family val="1"/>
      </rPr>
      <t xml:space="preserve"> (not part of costs on Line 1)</t>
    </r>
  </si>
  <si>
    <t>Depreciation other than Facility</t>
  </si>
  <si>
    <t>Interest Expense</t>
  </si>
  <si>
    <t>Office Equipment and Furniture</t>
  </si>
  <si>
    <t>Taxes</t>
  </si>
  <si>
    <t>Licensing/Certification/Accreditation Fees</t>
  </si>
  <si>
    <t xml:space="preserve">Hiring Expenses </t>
  </si>
  <si>
    <t>Training Expenses</t>
  </si>
  <si>
    <t>Insurance</t>
  </si>
  <si>
    <t>Information Technology</t>
  </si>
  <si>
    <t>Dues and Subscriptions</t>
  </si>
  <si>
    <t>Consulting - Training/Legal/Accounting/Etc.</t>
  </si>
  <si>
    <r>
      <t xml:space="preserve">Travel </t>
    </r>
    <r>
      <rPr>
        <i/>
        <sz val="11"/>
        <color indexed="8"/>
        <rFont val="Times New Roman"/>
        <family val="1"/>
      </rPr>
      <t>(exclude travel directly related to service provision)</t>
    </r>
  </si>
  <si>
    <t>Allocated Corporate Office Overhead</t>
  </si>
  <si>
    <t>[If Overhead is reported in Line 18, describe allocation methodology here]</t>
  </si>
  <si>
    <t>(Input Description)</t>
  </si>
  <si>
    <t xml:space="preserve">Include only case managers who support individuals on the FSW and CIH Waiver. </t>
  </si>
  <si>
    <t>Provide responses for the fiscal year ending June 30, 2018.</t>
  </si>
  <si>
    <t>Case Manager I</t>
  </si>
  <si>
    <t>Annual Turn-over</t>
  </si>
  <si>
    <r>
      <t xml:space="preserve">Staff Training Hours </t>
    </r>
    <r>
      <rPr>
        <b/>
        <sz val="11"/>
        <color rgb="FF00B050"/>
        <rFont val="Webdings"/>
        <family val="1"/>
        <charset val="2"/>
      </rPr>
      <t>i</t>
    </r>
  </si>
  <si>
    <t>If Super-visor, 
# of Staff Super-vised</t>
  </si>
  <si>
    <t>Following Years 
(Per Staff Average)</t>
  </si>
  <si>
    <r>
      <t>Case Managers - Fringe Benefits</t>
    </r>
    <r>
      <rPr>
        <b/>
        <sz val="11"/>
        <color rgb="FF00B050"/>
        <rFont val="Times New Roman"/>
        <family val="1"/>
      </rPr>
      <t xml:space="preserve"> (click </t>
    </r>
    <r>
      <rPr>
        <sz val="11"/>
        <color rgb="FF00B050"/>
        <rFont val="Webdings"/>
        <family val="1"/>
        <charset val="2"/>
      </rPr>
      <t>i</t>
    </r>
    <r>
      <rPr>
        <b/>
        <sz val="11"/>
        <color rgb="FF00B050"/>
        <rFont val="Times New Roman"/>
        <family val="1"/>
      </rPr>
      <t xml:space="preserve"> icons for directions)</t>
    </r>
  </si>
  <si>
    <t>How many case managers who support individuals on the FSW and CIH Waivers does your agency currently employ?</t>
  </si>
  <si>
    <t>Are case managers eligible for holiday pay?</t>
  </si>
  <si>
    <t>Waiting period before newly hired case managers are eligible for holiday pay</t>
  </si>
  <si>
    <t>Of the case managers employed by your agency, number currently eligible for holiday pay</t>
  </si>
  <si>
    <t>Average annual number of holidays (days, not hours) received by eligible case managers</t>
  </si>
  <si>
    <t>Are case managers eligible to receive paid time off, in addition to holidays?</t>
  </si>
  <si>
    <t>Waiting period before newly hired case managers are eligible for PTO</t>
  </si>
  <si>
    <t>Of the case managers employed by your agency, number currently eligible for PTO</t>
  </si>
  <si>
    <t>Average annual number of PTO days (not hours) received by eligible case managers</t>
  </si>
  <si>
    <t>Are case managers eligible to receive health insurance through your agency?</t>
  </si>
  <si>
    <t>Waiting period before newly hired case managers are eligible for health insurance</t>
  </si>
  <si>
    <t>Of the case managers employed by your agency, number currently eligible for health insurance</t>
  </si>
  <si>
    <t>Number of case managers currently receiving health insurance from your agency</t>
  </si>
  <si>
    <t>Does your agency contribute to any other benefits for case managers (e.g. disability, dental, etc.)?</t>
  </si>
  <si>
    <t>Waiting period before newly hired case managers are eligible for these benefits?</t>
  </si>
  <si>
    <t>Of the case managers employed by your agency, number currently eligible for these benefits</t>
  </si>
  <si>
    <t>Number of case managers currently receiving these benefits from your agency</t>
  </si>
  <si>
    <t>Workers' compensation cost for case managers under your current policy (per $100 in wages paid)?</t>
  </si>
  <si>
    <t>Organization's total contribution to health insurance costs in the previous month for the staff listed on Line 16</t>
  </si>
  <si>
    <t>Organization's cost to provide these benefits in the previous month for the staff listed on Line 23</t>
  </si>
  <si>
    <t>Minimum number of hours per week that a case manager must work to be eligible for holiday pay</t>
  </si>
  <si>
    <t>Minimum number of hours per week that a case manager must work to be eligible for PTO</t>
  </si>
  <si>
    <t>Minimum number of hours per week that a case manager must work to be eligible for health insurance</t>
  </si>
  <si>
    <t>Minimum number of hours per week that a case manager must work to be eligible for these benefits</t>
  </si>
  <si>
    <t>If your agency makes Indiana state unemployment insurance payments based on a percentage of wages, report your agency's state unemployment insurance tax rate for 2018</t>
  </si>
  <si>
    <t>Number of individuals on the FSW or CIH waiver receiving case management from your agency</t>
  </si>
  <si>
    <t>Average caseload of a case manager (for a full-time equivalent staff person)</t>
  </si>
  <si>
    <t>Do case managers have dedicated office space?</t>
  </si>
  <si>
    <t>Staffing Pattern for a 'typical' week for a case manager.  Input the number of hours per week for the following:</t>
  </si>
  <si>
    <t>Average miles driven per week per case manager</t>
  </si>
  <si>
    <t>Number of face-to-face contacts per individual per year</t>
  </si>
  <si>
    <t>Does your agency provide cell phone/ tablets to case managers or reimburse for the use of their personal devices?</t>
  </si>
  <si>
    <t xml:space="preserve">Activities related to the transition of participants from institutional settings </t>
  </si>
  <si>
    <t>Developing cost comparison budgets, authorizations, budget modifications, and similar documents</t>
  </si>
  <si>
    <t>Completing case notes</t>
  </si>
  <si>
    <t>Completing and processing 90-day monitoring checklists</t>
  </si>
  <si>
    <t>Other monitoring of participants' health, safety, satisfaction, outcomes, and service utilization</t>
  </si>
  <si>
    <t>Travel time while transporting individuals</t>
  </si>
  <si>
    <t>Travel time other than transporting individuals (e.g., driving to quarterly visits)</t>
  </si>
  <si>
    <t>Performing face-to-face visits with participants</t>
  </si>
  <si>
    <t>Completing risk assessments, participating in ISP meetings, and developing ISPs</t>
  </si>
  <si>
    <t>Disseminating information such as notices of action</t>
  </si>
  <si>
    <t>Completing and following-up on incident reports</t>
  </si>
  <si>
    <t>Completing annual level of care determinations</t>
  </si>
  <si>
    <t>Developing community resources (both general and participant-specific)</t>
  </si>
  <si>
    <t>Onboarding and intake of referrals</t>
  </si>
  <si>
    <r>
      <t xml:space="preserve">Administrative and Program Support Staff - Salary and Benefit Costs </t>
    </r>
    <r>
      <rPr>
        <b/>
        <sz val="11"/>
        <color rgb="FF00B050"/>
        <rFont val="Times New Roman"/>
        <family val="1"/>
      </rPr>
      <t xml:space="preserve">(click </t>
    </r>
    <r>
      <rPr>
        <b/>
        <sz val="11"/>
        <color rgb="FF00B050"/>
        <rFont val="Webdings"/>
        <family val="1"/>
        <charset val="2"/>
      </rPr>
      <t>i</t>
    </r>
    <r>
      <rPr>
        <b/>
        <sz val="11"/>
        <color rgb="FF00B050"/>
        <rFont val="Times New Roman"/>
        <family val="1"/>
      </rPr>
      <t xml:space="preserve"> icons for directions and see p. 4 of the instructions)</t>
    </r>
  </si>
  <si>
    <r>
      <t xml:space="preserve">Administrative and Program Support Expenses Other Than Staff Salary and Benefits </t>
    </r>
    <r>
      <rPr>
        <b/>
        <sz val="11"/>
        <color rgb="FF00B050"/>
        <rFont val="Times New Roman"/>
        <family val="1"/>
      </rPr>
      <t xml:space="preserve">(click </t>
    </r>
    <r>
      <rPr>
        <b/>
        <sz val="11"/>
        <color rgb="FF00B050"/>
        <rFont val="Webdings"/>
        <family val="1"/>
        <charset val="2"/>
      </rPr>
      <t>i</t>
    </r>
    <r>
      <rPr>
        <b/>
        <sz val="11"/>
        <color rgb="FF00B050"/>
        <rFont val="Times New Roman"/>
        <family val="1"/>
      </rPr>
      <t xml:space="preserve"> icons for directions and see p. 5 of the instructions)</t>
    </r>
  </si>
  <si>
    <r>
      <t xml:space="preserve">Case Managers - Wages, Turnover, and Training </t>
    </r>
    <r>
      <rPr>
        <b/>
        <sz val="11"/>
        <color rgb="FF00B050"/>
        <rFont val="Times New Roman"/>
        <family val="1"/>
      </rPr>
      <t xml:space="preserve">(see p. 6 of the instructions and click </t>
    </r>
    <r>
      <rPr>
        <sz val="11"/>
        <color rgb="FF00B050"/>
        <rFont val="Webdings"/>
        <family val="1"/>
        <charset val="2"/>
      </rPr>
      <t>i</t>
    </r>
    <r>
      <rPr>
        <b/>
        <sz val="11"/>
        <color rgb="FF00B050"/>
        <rFont val="Times New Roman"/>
        <family val="1"/>
      </rPr>
      <t xml:space="preserve"> icons for directions)</t>
    </r>
  </si>
  <si>
    <r>
      <t xml:space="preserve">Case Management - Caseload, Staffing, and Other Factors </t>
    </r>
    <r>
      <rPr>
        <b/>
        <sz val="11"/>
        <color rgb="FF00B050"/>
        <rFont val="Times New Roman"/>
        <family val="1"/>
      </rPr>
      <t xml:space="preserve">(click </t>
    </r>
    <r>
      <rPr>
        <sz val="11"/>
        <color rgb="FF00B050"/>
        <rFont val="Webdings"/>
        <family val="1"/>
        <charset val="2"/>
      </rPr>
      <t>i</t>
    </r>
    <r>
      <rPr>
        <b/>
        <sz val="11"/>
        <color rgb="FF00B050"/>
        <rFont val="Times New Roman"/>
        <family val="1"/>
      </rPr>
      <t xml:space="preserve"> icons for directions)</t>
    </r>
  </si>
  <si>
    <t>Admin.</t>
  </si>
  <si>
    <t>Case Manager Payment Method</t>
  </si>
  <si>
    <t>Hrly/Salary</t>
  </si>
  <si>
    <t>FSW/ CIH Per Case Rate</t>
  </si>
  <si>
    <t>FSW/ CIH # of Cases Paid</t>
  </si>
  <si>
    <t/>
  </si>
  <si>
    <t>Direct Care</t>
  </si>
  <si>
    <t>Prog. Supp.</t>
  </si>
  <si>
    <t>Average number of hours to complete an annual person-centered plan</t>
  </si>
  <si>
    <t>Other Services/ Admin.</t>
  </si>
  <si>
    <t>August 31,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</si>
</sst>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lt;=9999999]###\-####;\(###\)\ ###\-####"/>
    <numFmt numFmtId="165" formatCode="&quot;$&quot;#,##0.00"/>
    <numFmt numFmtId="166" formatCode="&quot;$&quot;#,##0"/>
    <numFmt numFmtId="167" formatCode="0_);\(0\)"/>
    <numFmt numFmtId="168" formatCode="#,##0.0"/>
  </numFmts>
  <fonts count="37"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sz val="10"/>
      <name val="Times New Roman"/>
      <family val="1"/>
    </font>
    <font>
      <sz val="24"/>
      <name val="Times New Roman"/>
      <family val="1"/>
    </font>
    <font>
      <b/>
      <sz val="13"/>
      <color rgb="FF0B2D78"/>
      <name val="Times New Roman"/>
      <family val="1"/>
    </font>
    <font>
      <b/>
      <sz val="26"/>
      <name val="Times New Roman"/>
      <family val="1"/>
    </font>
    <font>
      <sz val="18"/>
      <name val="Times New Roman"/>
      <family val="1"/>
    </font>
    <font>
      <sz val="12"/>
      <name val="Times New Roman"/>
      <family val="1"/>
    </font>
    <font>
      <sz val="11"/>
      <name val="Times New Roman"/>
      <family val="1"/>
    </font>
    <font>
      <sz val="11"/>
      <color theme="9"/>
      <name val="Webdings"/>
      <family val="1"/>
      <charset val="2"/>
    </font>
    <font>
      <sz val="11"/>
      <color theme="1"/>
      <name val="Times New Roman"/>
      <family val="1"/>
    </font>
    <font>
      <b/>
      <sz val="11"/>
      <color theme="1"/>
      <name val="Times New Roman"/>
      <family val="1"/>
    </font>
    <font>
      <b/>
      <sz val="11"/>
      <color rgb="FF00B050"/>
      <name val="Times New Roman"/>
      <family val="1"/>
    </font>
    <font>
      <sz val="11"/>
      <color rgb="FF00B050"/>
      <name val="Webdings"/>
      <family val="1"/>
      <charset val="2"/>
    </font>
    <font>
      <b/>
      <sz val="11"/>
      <name val="Times New Roman"/>
      <family val="1"/>
    </font>
    <font>
      <b/>
      <i/>
      <sz val="11"/>
      <name val="Times New Roman"/>
      <family val="1"/>
    </font>
    <font>
      <u/>
      <sz val="10"/>
      <color theme="10"/>
      <name val="Arial"/>
      <family val="2"/>
    </font>
    <font>
      <i/>
      <sz val="11"/>
      <color theme="1"/>
      <name val="Times New Roman"/>
      <family val="1"/>
    </font>
    <font>
      <sz val="11"/>
      <color rgb="FFFF0000"/>
      <name val="Times New Roman"/>
      <family val="1"/>
    </font>
    <font>
      <i/>
      <sz val="11"/>
      <name val="Times New Roman"/>
      <family val="1"/>
    </font>
    <font>
      <sz val="11"/>
      <name val="Webdings"/>
      <family val="1"/>
      <charset val="2"/>
    </font>
    <font>
      <b/>
      <sz val="11"/>
      <name val="Webdings"/>
      <family val="1"/>
      <charset val="2"/>
    </font>
    <font>
      <i/>
      <sz val="11"/>
      <name val="Webdings"/>
      <family val="1"/>
      <charset val="2"/>
    </font>
    <font>
      <b/>
      <sz val="11"/>
      <color theme="9"/>
      <name val="Webdings"/>
      <family val="1"/>
      <charset val="2"/>
    </font>
    <font>
      <sz val="11"/>
      <color theme="1"/>
      <name val="Webdings"/>
      <family val="1"/>
      <charset val="2"/>
    </font>
    <font>
      <sz val="11"/>
      <color theme="1"/>
      <name val="Wingdings"/>
      <charset val="2"/>
    </font>
    <font>
      <sz val="11"/>
      <color theme="1"/>
      <name val="Wingdings 2"/>
      <family val="1"/>
      <charset val="2"/>
    </font>
    <font>
      <sz val="11"/>
      <color theme="1"/>
      <name val="Wingdings 3"/>
      <family val="1"/>
      <charset val="2"/>
    </font>
    <font>
      <sz val="10"/>
      <color theme="1"/>
      <name val="Arial"/>
      <family val="2"/>
    </font>
    <font>
      <sz val="36"/>
      <name val="Times New Roman"/>
      <family val="1"/>
    </font>
    <font>
      <sz val="48"/>
      <name val="Times New Roman"/>
      <family val="1"/>
    </font>
    <font>
      <sz val="10"/>
      <color indexed="8"/>
      <name val="Arial"/>
      <family val="2"/>
    </font>
    <font>
      <b/>
      <sz val="11"/>
      <color rgb="FF00B050"/>
      <name val="Webdings"/>
      <family val="1"/>
      <charset val="2"/>
    </font>
    <font>
      <sz val="11"/>
      <color indexed="8"/>
      <name val="Calibri"/>
      <family val="2"/>
    </font>
    <font>
      <i/>
      <sz val="11"/>
      <color indexed="8"/>
      <name val="Times New Roman"/>
      <family val="1"/>
    </font>
  </fonts>
  <fills count="10">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0" tint="-0.249977111117893"/>
        <bgColor indexed="64"/>
      </patternFill>
    </fill>
    <fill>
      <patternFill patternType="lightUp">
        <bgColor theme="0" tint="-0.249977111117893"/>
      </patternFill>
    </fill>
    <fill>
      <patternFill patternType="solid">
        <fgColor theme="6" tint="0.79998168889431442"/>
        <bgColor indexed="64"/>
      </patternFill>
    </fill>
    <fill>
      <patternFill patternType="lightDown">
        <bgColor theme="6" tint="0.79998168889431442"/>
      </patternFill>
    </fill>
    <fill>
      <patternFill patternType="solid">
        <fgColor theme="6" tint="0.79995117038483843"/>
        <bgColor indexed="64"/>
      </patternFill>
    </fill>
  </fills>
  <borders count="74">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medium">
        <color indexed="64"/>
      </left>
      <right style="hair">
        <color indexed="64"/>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hair">
        <color indexed="64"/>
      </top>
      <bottom style="thin">
        <color indexed="64"/>
      </bottom>
      <diagonal/>
    </border>
    <border>
      <left/>
      <right style="hair">
        <color indexed="64"/>
      </right>
      <top style="medium">
        <color indexed="64"/>
      </top>
      <bottom style="hair">
        <color indexed="64"/>
      </bottom>
      <diagonal/>
    </border>
    <border>
      <left style="hair">
        <color indexed="64"/>
      </left>
      <right style="hair">
        <color indexed="64"/>
      </right>
      <top/>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hair">
        <color indexed="64"/>
      </right>
      <top style="medium">
        <color indexed="64"/>
      </top>
      <bottom style="thin">
        <color indexed="64"/>
      </bottom>
      <diagonal/>
    </border>
  </borders>
  <cellStyleXfs count="33">
    <xf numFmtId="0" fontId="0" fillId="0" borderId="0"/>
    <xf numFmtId="9" fontId="1" fillId="0" borderId="0" applyFont="0" applyFill="0" applyBorder="0" applyAlignment="0" applyProtection="0"/>
    <xf numFmtId="0" fontId="3" fillId="0" borderId="0"/>
    <xf numFmtId="0" fontId="1" fillId="0" borderId="0"/>
    <xf numFmtId="0" fontId="18" fillId="0" borderId="0" applyNumberForma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3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0" fillId="0" borderId="0"/>
    <xf numFmtId="0" fontId="30" fillId="0" borderId="0"/>
    <xf numFmtId="0" fontId="1" fillId="0" borderId="0"/>
    <xf numFmtId="0" fontId="30" fillId="0" borderId="0"/>
    <xf numFmtId="0" fontId="1" fillId="0" borderId="0"/>
    <xf numFmtId="9" fontId="3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3" fillId="0" borderId="0" applyNumberFormat="0" applyBorder="0" applyAlignment="0"/>
    <xf numFmtId="43" fontId="3" fillId="0" borderId="0" applyFont="0" applyFill="0" applyBorder="0" applyAlignment="0" applyProtection="0"/>
    <xf numFmtId="44" fontId="1" fillId="0" borderId="0" applyFont="0" applyFill="0" applyBorder="0" applyAlignment="0" applyProtection="0"/>
    <xf numFmtId="0" fontId="30" fillId="0" borderId="0"/>
    <xf numFmtId="0" fontId="1" fillId="0" borderId="0"/>
    <xf numFmtId="0" fontId="1" fillId="0" borderId="0"/>
    <xf numFmtId="9" fontId="35"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cellStyleXfs>
  <cellXfs count="432">
    <xf numFmtId="0" fontId="0" fillId="0" borderId="0" xfId="0"/>
    <xf numFmtId="0" fontId="4" fillId="2" borderId="0" xfId="2" applyFont="1" applyFill="1" applyBorder="1" applyProtection="1"/>
    <xf numFmtId="0" fontId="0" fillId="2" borderId="0" xfId="0" applyFill="1" applyBorder="1"/>
    <xf numFmtId="0" fontId="5" fillId="2" borderId="0" xfId="2" applyFont="1" applyFill="1" applyBorder="1" applyAlignment="1" applyProtection="1">
      <alignment horizontal="center" vertical="center" wrapText="1"/>
    </xf>
    <xf numFmtId="0" fontId="5" fillId="2" borderId="0" xfId="2" applyFont="1" applyFill="1" applyBorder="1" applyAlignment="1" applyProtection="1">
      <alignment horizontal="center" vertical="center"/>
    </xf>
    <xf numFmtId="0" fontId="6" fillId="2" borderId="0" xfId="2" applyFont="1" applyFill="1" applyBorder="1" applyAlignment="1" applyProtection="1">
      <alignment horizontal="center" vertical="center"/>
    </xf>
    <xf numFmtId="0" fontId="4" fillId="2" borderId="0" xfId="2" applyFont="1" applyFill="1" applyProtection="1"/>
    <xf numFmtId="0" fontId="0" fillId="2" borderId="0" xfId="0" applyFill="1"/>
    <xf numFmtId="0" fontId="4" fillId="2" borderId="1" xfId="2" applyFont="1" applyFill="1" applyBorder="1" applyProtection="1"/>
    <xf numFmtId="0" fontId="7" fillId="2" borderId="2" xfId="2" applyFont="1" applyFill="1" applyBorder="1" applyAlignment="1" applyProtection="1">
      <alignment horizontal="center" vertical="center" wrapText="1"/>
    </xf>
    <xf numFmtId="0" fontId="7" fillId="2" borderId="2" xfId="2" applyFont="1" applyFill="1" applyBorder="1" applyAlignment="1" applyProtection="1">
      <alignment horizontal="center" wrapText="1"/>
    </xf>
    <xf numFmtId="0" fontId="7" fillId="2" borderId="2" xfId="2" applyFont="1" applyFill="1" applyBorder="1" applyAlignment="1" applyProtection="1">
      <alignment horizontal="center"/>
    </xf>
    <xf numFmtId="0" fontId="4" fillId="2" borderId="3" xfId="2" applyFont="1" applyFill="1" applyBorder="1" applyAlignment="1" applyProtection="1">
      <alignment horizontal="center"/>
    </xf>
    <xf numFmtId="0" fontId="4" fillId="2" borderId="0" xfId="2" applyFont="1" applyFill="1" applyAlignment="1" applyProtection="1">
      <alignment horizontal="center"/>
    </xf>
    <xf numFmtId="0" fontId="8" fillId="2" borderId="0" xfId="2" applyFont="1" applyFill="1" applyAlignment="1" applyProtection="1">
      <alignment horizontal="center"/>
    </xf>
    <xf numFmtId="0" fontId="8" fillId="2" borderId="0" xfId="2" applyFont="1" applyFill="1" applyProtection="1"/>
    <xf numFmtId="49" fontId="8" fillId="2" borderId="0" xfId="2" applyNumberFormat="1" applyFont="1" applyFill="1" applyAlignment="1" applyProtection="1">
      <alignment horizontal="center"/>
    </xf>
    <xf numFmtId="0" fontId="9" fillId="2" borderId="0" xfId="2" applyFont="1" applyFill="1" applyAlignment="1" applyProtection="1">
      <alignment horizontal="center"/>
    </xf>
    <xf numFmtId="0" fontId="10" fillId="3" borderId="0" xfId="2" applyFont="1" applyFill="1" applyBorder="1" applyAlignment="1" applyProtection="1">
      <alignment horizontal="center" vertical="top"/>
    </xf>
    <xf numFmtId="0" fontId="11" fillId="0" borderId="0" xfId="3" applyFont="1" applyFill="1" applyBorder="1" applyAlignment="1" applyProtection="1">
      <alignment vertical="top"/>
    </xf>
    <xf numFmtId="0" fontId="12" fillId="0" borderId="0" xfId="3" applyFont="1" applyFill="1" applyAlignment="1" applyProtection="1">
      <alignment vertical="top"/>
    </xf>
    <xf numFmtId="0" fontId="12" fillId="0" borderId="0" xfId="3" applyFont="1" applyFill="1" applyBorder="1" applyAlignment="1" applyProtection="1">
      <alignment horizontal="center" vertical="top"/>
    </xf>
    <xf numFmtId="0" fontId="12" fillId="0" borderId="0" xfId="3" applyFont="1" applyFill="1" applyBorder="1" applyAlignment="1" applyProtection="1">
      <alignment vertical="top"/>
    </xf>
    <xf numFmtId="0" fontId="12" fillId="0" borderId="4" xfId="3" applyFont="1" applyFill="1" applyBorder="1" applyAlignment="1" applyProtection="1">
      <alignment vertical="top"/>
    </xf>
    <xf numFmtId="0" fontId="16" fillId="0" borderId="5" xfId="2" applyFont="1" applyFill="1" applyBorder="1" applyAlignment="1" applyProtection="1">
      <alignment horizontal="center" vertical="top" wrapText="1"/>
    </xf>
    <xf numFmtId="0" fontId="16" fillId="0" borderId="6" xfId="2" applyFont="1" applyFill="1" applyBorder="1" applyAlignment="1" applyProtection="1">
      <alignment vertical="top" wrapText="1"/>
    </xf>
    <xf numFmtId="0" fontId="11" fillId="0" borderId="0" xfId="3" applyFont="1" applyFill="1" applyAlignment="1" applyProtection="1">
      <alignment vertical="top"/>
    </xf>
    <xf numFmtId="0" fontId="10" fillId="0" borderId="8" xfId="2" applyFont="1" applyBorder="1" applyAlignment="1" applyProtection="1">
      <alignment horizontal="center" vertical="top"/>
    </xf>
    <xf numFmtId="0" fontId="17" fillId="0" borderId="9" xfId="2" applyFont="1" applyFill="1" applyBorder="1" applyAlignment="1" applyProtection="1">
      <alignment horizontal="left" vertical="top"/>
    </xf>
    <xf numFmtId="0" fontId="12" fillId="0" borderId="10" xfId="3" applyFont="1" applyFill="1" applyBorder="1" applyAlignment="1" applyProtection="1">
      <alignment horizontal="center" vertical="top"/>
    </xf>
    <xf numFmtId="0" fontId="12" fillId="0" borderId="11" xfId="3" applyFont="1" applyFill="1" applyBorder="1" applyAlignment="1" applyProtection="1">
      <alignment horizontal="left" vertical="top"/>
    </xf>
    <xf numFmtId="0" fontId="12" fillId="0" borderId="14" xfId="3" applyFont="1" applyFill="1" applyBorder="1" applyAlignment="1" applyProtection="1">
      <alignment horizontal="center" vertical="top"/>
    </xf>
    <xf numFmtId="0" fontId="10" fillId="0" borderId="17" xfId="2" applyFont="1" applyBorder="1" applyAlignment="1" applyProtection="1">
      <alignment horizontal="center" vertical="top"/>
    </xf>
    <xf numFmtId="0" fontId="12" fillId="0" borderId="10" xfId="3" applyFont="1" applyFill="1" applyBorder="1" applyAlignment="1" applyProtection="1">
      <alignment horizontal="center" vertical="center"/>
    </xf>
    <xf numFmtId="0" fontId="12" fillId="0" borderId="21" xfId="3" applyFont="1" applyFill="1" applyBorder="1" applyAlignment="1" applyProtection="1">
      <alignment horizontal="center" vertical="top"/>
    </xf>
    <xf numFmtId="0" fontId="12" fillId="0" borderId="0" xfId="3" applyFont="1" applyFill="1" applyAlignment="1" applyProtection="1">
      <alignment horizontal="center" vertical="top"/>
    </xf>
    <xf numFmtId="0" fontId="12" fillId="2" borderId="0" xfId="3" applyFont="1" applyFill="1" applyAlignment="1" applyProtection="1">
      <alignment vertical="top"/>
    </xf>
    <xf numFmtId="0" fontId="12" fillId="2" borderId="0" xfId="3" applyFont="1" applyFill="1" applyAlignment="1" applyProtection="1">
      <alignment horizontal="left" vertical="top"/>
    </xf>
    <xf numFmtId="166" fontId="12" fillId="2" borderId="0" xfId="3" applyNumberFormat="1" applyFont="1" applyFill="1" applyAlignment="1" applyProtection="1">
      <alignment horizontal="center" vertical="top"/>
    </xf>
    <xf numFmtId="0" fontId="13" fillId="2" borderId="0" xfId="3" applyFont="1" applyFill="1" applyAlignment="1" applyProtection="1">
      <alignment horizontal="center" vertical="top"/>
    </xf>
    <xf numFmtId="0" fontId="19" fillId="2" borderId="0" xfId="3" applyFont="1" applyFill="1" applyAlignment="1" applyProtection="1">
      <alignment vertical="top"/>
    </xf>
    <xf numFmtId="0" fontId="12" fillId="2" borderId="0" xfId="3" applyFont="1" applyFill="1" applyBorder="1" applyAlignment="1" applyProtection="1">
      <alignment vertical="top"/>
    </xf>
    <xf numFmtId="0" fontId="12" fillId="0" borderId="34" xfId="3" applyFont="1" applyFill="1" applyBorder="1" applyAlignment="1" applyProtection="1">
      <alignment horizontal="center" vertical="top"/>
    </xf>
    <xf numFmtId="0" fontId="12" fillId="0" borderId="37" xfId="3" applyFont="1" applyFill="1" applyBorder="1" applyAlignment="1" applyProtection="1">
      <alignment horizontal="center" vertical="top"/>
    </xf>
    <xf numFmtId="0" fontId="12" fillId="2" borderId="0" xfId="3" applyFont="1" applyFill="1" applyBorder="1" applyAlignment="1" applyProtection="1">
      <alignment horizontal="center" vertical="top"/>
    </xf>
    <xf numFmtId="0" fontId="20" fillId="2" borderId="0" xfId="3" applyFont="1" applyFill="1" applyBorder="1" applyAlignment="1" applyProtection="1">
      <alignment vertical="top"/>
    </xf>
    <xf numFmtId="0" fontId="12" fillId="2" borderId="34" xfId="3" applyFont="1" applyFill="1" applyBorder="1" applyAlignment="1" applyProtection="1">
      <alignment horizontal="center" vertical="top"/>
    </xf>
    <xf numFmtId="0" fontId="12" fillId="2" borderId="10" xfId="3" applyFont="1" applyFill="1" applyBorder="1" applyAlignment="1" applyProtection="1">
      <alignment horizontal="center" vertical="top"/>
    </xf>
    <xf numFmtId="0" fontId="12" fillId="2" borderId="11" xfId="3" applyFont="1" applyFill="1" applyBorder="1" applyAlignment="1" applyProtection="1">
      <alignment vertical="top"/>
    </xf>
    <xf numFmtId="0" fontId="20" fillId="2" borderId="0" xfId="0" applyFont="1" applyFill="1" applyBorder="1" applyAlignment="1" applyProtection="1">
      <alignment vertical="top"/>
    </xf>
    <xf numFmtId="0" fontId="10" fillId="2" borderId="11" xfId="2" applyFont="1" applyFill="1" applyBorder="1" applyAlignment="1" applyProtection="1">
      <alignment vertical="top" wrapText="1"/>
    </xf>
    <xf numFmtId="0" fontId="12" fillId="2" borderId="21" xfId="3" applyFont="1" applyFill="1" applyBorder="1" applyAlignment="1" applyProtection="1">
      <alignment horizontal="center" vertical="top"/>
    </xf>
    <xf numFmtId="0" fontId="10" fillId="2" borderId="47" xfId="2" applyFont="1" applyFill="1" applyBorder="1" applyAlignment="1" applyProtection="1">
      <alignment vertical="top" wrapText="1"/>
    </xf>
    <xf numFmtId="0" fontId="13" fillId="2" borderId="0" xfId="3" applyFont="1" applyFill="1" applyBorder="1" applyAlignment="1" applyProtection="1">
      <alignment vertical="top"/>
    </xf>
    <xf numFmtId="0" fontId="13" fillId="2" borderId="0" xfId="3" applyFont="1" applyFill="1" applyBorder="1" applyAlignment="1" applyProtection="1">
      <alignment horizontal="center" vertical="top"/>
    </xf>
    <xf numFmtId="0" fontId="10" fillId="3" borderId="0" xfId="2" applyFont="1" applyFill="1" applyBorder="1" applyAlignment="1" applyProtection="1">
      <alignment vertical="top"/>
    </xf>
    <xf numFmtId="0" fontId="10" fillId="2" borderId="0" xfId="2" applyFont="1" applyFill="1" applyAlignment="1" applyProtection="1">
      <alignment vertical="top"/>
    </xf>
    <xf numFmtId="0" fontId="16" fillId="2" borderId="0" xfId="2" applyFont="1" applyFill="1" applyAlignment="1" applyProtection="1">
      <alignment horizontal="center" vertical="top"/>
    </xf>
    <xf numFmtId="0" fontId="10" fillId="2" borderId="0" xfId="2" applyFont="1" applyFill="1" applyBorder="1" applyAlignment="1" applyProtection="1">
      <alignment horizontal="center" vertical="top"/>
    </xf>
    <xf numFmtId="3" fontId="10" fillId="2" borderId="0" xfId="5" applyNumberFormat="1" applyFont="1" applyFill="1" applyAlignment="1" applyProtection="1">
      <alignment horizontal="center" vertical="top"/>
    </xf>
    <xf numFmtId="165" fontId="16" fillId="2" borderId="0" xfId="2" applyNumberFormat="1" applyFont="1" applyFill="1" applyAlignment="1" applyProtection="1">
      <alignment horizontal="center" vertical="top"/>
    </xf>
    <xf numFmtId="0" fontId="10" fillId="2" borderId="0" xfId="2" applyFont="1" applyFill="1" applyAlignment="1" applyProtection="1">
      <alignment horizontal="center" vertical="top"/>
    </xf>
    <xf numFmtId="0" fontId="16" fillId="2" borderId="0" xfId="2" applyFont="1" applyFill="1" applyAlignment="1" applyProtection="1">
      <alignment vertical="top"/>
    </xf>
    <xf numFmtId="0" fontId="16" fillId="2" borderId="0" xfId="2" applyFont="1" applyFill="1" applyAlignment="1" applyProtection="1">
      <alignment horizontal="center" vertical="top"/>
    </xf>
    <xf numFmtId="0" fontId="21" fillId="2" borderId="0" xfId="2" applyFont="1" applyFill="1" applyBorder="1" applyAlignment="1" applyProtection="1">
      <alignment vertical="top"/>
    </xf>
    <xf numFmtId="0" fontId="21" fillId="2" borderId="42" xfId="2" applyFont="1" applyFill="1" applyBorder="1" applyAlignment="1" applyProtection="1">
      <alignment vertical="top" wrapText="1"/>
    </xf>
    <xf numFmtId="0" fontId="16" fillId="2" borderId="49" xfId="2" applyFont="1" applyFill="1" applyBorder="1" applyAlignment="1" applyProtection="1">
      <alignment horizontal="center" vertical="top"/>
    </xf>
    <xf numFmtId="0" fontId="10" fillId="2" borderId="0" xfId="2" applyFont="1" applyFill="1" applyBorder="1" applyAlignment="1" applyProtection="1">
      <alignment vertical="top"/>
    </xf>
    <xf numFmtId="0" fontId="10" fillId="2" borderId="55" xfId="2" applyFont="1" applyFill="1" applyBorder="1" applyAlignment="1" applyProtection="1">
      <alignment horizontal="center" vertical="top" wrapText="1"/>
    </xf>
    <xf numFmtId="165" fontId="16" fillId="2" borderId="28" xfId="5" applyNumberFormat="1" applyFont="1" applyFill="1" applyBorder="1" applyAlignment="1" applyProtection="1">
      <alignment horizontal="center" vertical="top" wrapText="1"/>
    </xf>
    <xf numFmtId="165" fontId="16" fillId="2" borderId="29" xfId="5" applyNumberFormat="1" applyFont="1" applyFill="1" applyBorder="1" applyAlignment="1" applyProtection="1">
      <alignment horizontal="center" vertical="top" wrapText="1"/>
    </xf>
    <xf numFmtId="0" fontId="10" fillId="2" borderId="31" xfId="2" applyFont="1" applyFill="1" applyBorder="1" applyAlignment="1" applyProtection="1">
      <alignment horizontal="center" vertical="top" wrapText="1"/>
    </xf>
    <xf numFmtId="0" fontId="10" fillId="2" borderId="34" xfId="2" applyFont="1" applyFill="1" applyBorder="1" applyAlignment="1" applyProtection="1">
      <alignment horizontal="center" vertical="top"/>
    </xf>
    <xf numFmtId="0" fontId="10" fillId="2" borderId="10" xfId="2" applyFont="1" applyFill="1" applyBorder="1" applyAlignment="1" applyProtection="1">
      <alignment horizontal="center" vertical="top"/>
    </xf>
    <xf numFmtId="0" fontId="10" fillId="2" borderId="37" xfId="2" applyFont="1" applyFill="1" applyBorder="1" applyAlignment="1" applyProtection="1">
      <alignment horizontal="center" vertical="top"/>
    </xf>
    <xf numFmtId="0" fontId="10" fillId="2" borderId="21" xfId="2" applyFont="1" applyFill="1" applyBorder="1" applyAlignment="1" applyProtection="1">
      <alignment horizontal="center" vertical="top"/>
    </xf>
    <xf numFmtId="3" fontId="10" fillId="2" borderId="0" xfId="2" applyNumberFormat="1" applyFont="1" applyFill="1" applyAlignment="1" applyProtection="1">
      <alignment vertical="top"/>
    </xf>
    <xf numFmtId="165" fontId="10" fillId="2" borderId="0" xfId="2" applyNumberFormat="1" applyFont="1" applyFill="1" applyAlignment="1" applyProtection="1">
      <alignment horizontal="center" vertical="top"/>
    </xf>
    <xf numFmtId="0" fontId="11" fillId="2" borderId="0" xfId="2" applyFont="1" applyFill="1" applyAlignment="1" applyProtection="1">
      <alignment vertical="top"/>
    </xf>
    <xf numFmtId="0" fontId="21" fillId="2" borderId="0" xfId="2" applyFont="1" applyFill="1" applyBorder="1" applyAlignment="1" applyProtection="1">
      <alignment vertical="top" wrapText="1"/>
    </xf>
    <xf numFmtId="0" fontId="16" fillId="2" borderId="57" xfId="2" applyFont="1" applyFill="1" applyBorder="1" applyAlignment="1" applyProtection="1">
      <alignment horizontal="center" vertical="top"/>
    </xf>
    <xf numFmtId="0" fontId="16" fillId="2" borderId="58" xfId="2" applyFont="1" applyFill="1" applyBorder="1" applyAlignment="1" applyProtection="1">
      <alignment vertical="top"/>
    </xf>
    <xf numFmtId="37" fontId="16" fillId="5" borderId="58" xfId="6" applyNumberFormat="1" applyFont="1" applyFill="1" applyBorder="1" applyAlignment="1" applyProtection="1">
      <alignment horizontal="center" vertical="top" wrapText="1"/>
    </xf>
    <xf numFmtId="37" fontId="16" fillId="2" borderId="59" xfId="6" applyNumberFormat="1" applyFont="1" applyFill="1" applyBorder="1" applyAlignment="1" applyProtection="1">
      <alignment horizontal="center" vertical="top" wrapText="1"/>
    </xf>
    <xf numFmtId="37" fontId="16" fillId="2" borderId="60" xfId="6" applyNumberFormat="1" applyFont="1" applyFill="1" applyBorder="1" applyAlignment="1" applyProtection="1">
      <alignment horizontal="center" vertical="top" wrapText="1"/>
    </xf>
    <xf numFmtId="0" fontId="16" fillId="2" borderId="8" xfId="2" applyFont="1" applyFill="1" applyBorder="1" applyAlignment="1" applyProtection="1">
      <alignment horizontal="center" vertical="top"/>
    </xf>
    <xf numFmtId="0" fontId="17" fillId="2" borderId="9" xfId="2" applyFont="1" applyFill="1" applyBorder="1" applyAlignment="1" applyProtection="1">
      <alignment vertical="top"/>
    </xf>
    <xf numFmtId="39" fontId="16" fillId="2" borderId="9" xfId="6" applyNumberFormat="1" applyFont="1" applyFill="1" applyBorder="1" applyAlignment="1" applyProtection="1">
      <alignment horizontal="center" vertical="top"/>
    </xf>
    <xf numFmtId="39" fontId="16" fillId="2" borderId="61" xfId="6" applyNumberFormat="1" applyFont="1" applyFill="1" applyBorder="1" applyAlignment="1" applyProtection="1">
      <alignment horizontal="center" vertical="top"/>
    </xf>
    <xf numFmtId="0" fontId="10" fillId="2" borderId="14" xfId="2" applyFont="1" applyFill="1" applyBorder="1" applyAlignment="1" applyProtection="1">
      <alignment horizontal="center" vertical="top"/>
    </xf>
    <xf numFmtId="0" fontId="10" fillId="2" borderId="28" xfId="2" applyFont="1" applyFill="1" applyBorder="1" applyAlignment="1" applyProtection="1">
      <alignment vertical="top"/>
    </xf>
    <xf numFmtId="0" fontId="10" fillId="2" borderId="17" xfId="2" applyFont="1" applyFill="1" applyBorder="1" applyAlignment="1" applyProtection="1">
      <alignment horizontal="center" vertical="top"/>
    </xf>
    <xf numFmtId="0" fontId="17" fillId="2" borderId="19" xfId="2" applyFont="1" applyFill="1" applyBorder="1" applyAlignment="1" applyProtection="1">
      <alignment horizontal="left" vertical="top"/>
    </xf>
    <xf numFmtId="2" fontId="10" fillId="2" borderId="19" xfId="6" applyNumberFormat="1" applyFont="1" applyFill="1" applyBorder="1" applyAlignment="1" applyProtection="1">
      <alignment horizontal="center" vertical="top"/>
    </xf>
    <xf numFmtId="2" fontId="10" fillId="2" borderId="62" xfId="6" applyNumberFormat="1" applyFont="1" applyFill="1" applyBorder="1" applyAlignment="1" applyProtection="1">
      <alignment horizontal="center" vertical="top"/>
    </xf>
    <xf numFmtId="0" fontId="10" fillId="2" borderId="10" xfId="2" quotePrefix="1" applyFont="1" applyFill="1" applyBorder="1" applyAlignment="1" applyProtection="1">
      <alignment horizontal="center" vertical="top"/>
    </xf>
    <xf numFmtId="1" fontId="16" fillId="5" borderId="11" xfId="6" applyNumberFormat="1" applyFont="1" applyFill="1" applyBorder="1" applyAlignment="1" applyProtection="1">
      <alignment horizontal="center" vertical="top"/>
    </xf>
    <xf numFmtId="0" fontId="10" fillId="2" borderId="14" xfId="2" quotePrefix="1" applyFont="1" applyFill="1" applyBorder="1" applyAlignment="1" applyProtection="1">
      <alignment horizontal="center" vertical="top"/>
    </xf>
    <xf numFmtId="0" fontId="10" fillId="2" borderId="28" xfId="2" applyFont="1" applyFill="1" applyBorder="1" applyAlignment="1" applyProtection="1">
      <alignment vertical="top" wrapText="1"/>
    </xf>
    <xf numFmtId="2" fontId="16" fillId="5" borderId="11" xfId="6" applyNumberFormat="1" applyFont="1" applyFill="1" applyBorder="1" applyAlignment="1" applyProtection="1">
      <alignment horizontal="center" vertical="top"/>
    </xf>
    <xf numFmtId="0" fontId="10" fillId="2" borderId="11" xfId="2" applyFont="1" applyFill="1" applyBorder="1" applyAlignment="1" applyProtection="1">
      <alignment horizontal="left" vertical="top" wrapText="1"/>
    </xf>
    <xf numFmtId="0" fontId="17" fillId="2" borderId="19" xfId="2" applyFont="1" applyFill="1" applyBorder="1" applyAlignment="1" applyProtection="1">
      <alignment horizontal="left" vertical="top" wrapText="1"/>
    </xf>
    <xf numFmtId="0" fontId="10" fillId="2" borderId="19" xfId="2" applyFont="1" applyFill="1" applyBorder="1" applyAlignment="1" applyProtection="1">
      <alignment vertical="top"/>
    </xf>
    <xf numFmtId="0" fontId="10" fillId="2" borderId="62" xfId="2" applyFont="1" applyFill="1" applyBorder="1" applyAlignment="1" applyProtection="1">
      <alignment vertical="top"/>
    </xf>
    <xf numFmtId="0" fontId="10" fillId="6" borderId="12" xfId="2" applyFont="1" applyFill="1" applyBorder="1" applyAlignment="1" applyProtection="1">
      <alignment horizontal="center" vertical="top"/>
    </xf>
    <xf numFmtId="0" fontId="10" fillId="6" borderId="46" xfId="2" applyFont="1" applyFill="1" applyBorder="1" applyAlignment="1" applyProtection="1">
      <alignment vertical="top"/>
    </xf>
    <xf numFmtId="0" fontId="10" fillId="2" borderId="17" xfId="2" quotePrefix="1" applyFont="1" applyFill="1" applyBorder="1" applyAlignment="1" applyProtection="1">
      <alignment horizontal="center" vertical="top"/>
    </xf>
    <xf numFmtId="0" fontId="17" fillId="2" borderId="19" xfId="2" applyFont="1" applyFill="1" applyBorder="1" applyAlignment="1" applyProtection="1">
      <alignment vertical="top"/>
    </xf>
    <xf numFmtId="0" fontId="10" fillId="2" borderId="28" xfId="2" applyFont="1" applyFill="1" applyBorder="1" applyAlignment="1" applyProtection="1">
      <alignment horizontal="left" vertical="top" wrapText="1"/>
    </xf>
    <xf numFmtId="0" fontId="10" fillId="2" borderId="47" xfId="2" applyFont="1" applyFill="1" applyBorder="1" applyAlignment="1" applyProtection="1">
      <alignment horizontal="left" vertical="top" wrapText="1"/>
    </xf>
    <xf numFmtId="0" fontId="10" fillId="2" borderId="0" xfId="2" applyFont="1" applyFill="1" applyAlignment="1" applyProtection="1">
      <alignment horizontal="left" vertical="top"/>
    </xf>
    <xf numFmtId="0" fontId="22" fillId="2" borderId="0" xfId="2" applyFont="1" applyFill="1" applyBorder="1" applyAlignment="1" applyProtection="1">
      <alignment horizontal="center" vertical="top"/>
    </xf>
    <xf numFmtId="0" fontId="0" fillId="2" borderId="0" xfId="0" applyFill="1" applyProtection="1"/>
    <xf numFmtId="0" fontId="23" fillId="2" borderId="0" xfId="2" applyFont="1" applyFill="1" applyAlignment="1" applyProtection="1">
      <alignment horizontal="center" vertical="top"/>
    </xf>
    <xf numFmtId="0" fontId="21" fillId="2" borderId="0" xfId="2" applyFont="1" applyFill="1" applyBorder="1" applyAlignment="1" applyProtection="1">
      <alignment horizontal="center" vertical="top"/>
    </xf>
    <xf numFmtId="0" fontId="24" fillId="2" borderId="0" xfId="2" applyFont="1" applyFill="1" applyBorder="1" applyAlignment="1" applyProtection="1">
      <alignment horizontal="center" vertical="top"/>
    </xf>
    <xf numFmtId="37" fontId="23" fillId="2" borderId="0" xfId="6" applyNumberFormat="1" applyFont="1" applyFill="1" applyBorder="1" applyAlignment="1" applyProtection="1">
      <alignment horizontal="center" vertical="top" wrapText="1"/>
    </xf>
    <xf numFmtId="0" fontId="10" fillId="2" borderId="30" xfId="2" applyFont="1" applyFill="1" applyBorder="1" applyAlignment="1" applyProtection="1">
      <alignment horizontal="center" vertical="top"/>
    </xf>
    <xf numFmtId="0" fontId="17" fillId="2" borderId="0" xfId="2" applyFont="1" applyFill="1" applyBorder="1" applyAlignment="1" applyProtection="1">
      <alignment horizontal="left" vertical="top" wrapText="1"/>
    </xf>
    <xf numFmtId="39" fontId="16" fillId="2" borderId="0" xfId="6" applyNumberFormat="1" applyFont="1" applyFill="1" applyBorder="1" applyAlignment="1" applyProtection="1">
      <alignment horizontal="center" vertical="top"/>
    </xf>
    <xf numFmtId="39" fontId="25" fillId="2" borderId="0" xfId="6" applyNumberFormat="1" applyFont="1" applyFill="1" applyBorder="1" applyAlignment="1" applyProtection="1">
      <alignment horizontal="center" vertical="top"/>
    </xf>
    <xf numFmtId="39" fontId="10" fillId="2" borderId="20" xfId="6" applyNumberFormat="1" applyFont="1" applyFill="1" applyBorder="1" applyAlignment="1" applyProtection="1">
      <alignment vertical="top"/>
    </xf>
    <xf numFmtId="1" fontId="11" fillId="2" borderId="0" xfId="6" applyNumberFormat="1" applyFont="1" applyFill="1" applyBorder="1" applyAlignment="1" applyProtection="1">
      <alignment horizontal="center" vertical="top"/>
    </xf>
    <xf numFmtId="39" fontId="10" fillId="2" borderId="54" xfId="6" applyNumberFormat="1" applyFont="1" applyFill="1" applyBorder="1" applyAlignment="1" applyProtection="1">
      <alignment vertical="top"/>
    </xf>
    <xf numFmtId="3" fontId="16" fillId="5" borderId="28" xfId="6" applyNumberFormat="1" applyFont="1" applyFill="1" applyBorder="1" applyAlignment="1" applyProtection="1">
      <alignment horizontal="center" vertical="top"/>
    </xf>
    <xf numFmtId="0" fontId="26" fillId="2" borderId="0" xfId="0" applyFont="1" applyFill="1" applyBorder="1" applyProtection="1"/>
    <xf numFmtId="39" fontId="16" fillId="2" borderId="19" xfId="6" applyNumberFormat="1" applyFont="1" applyFill="1" applyBorder="1" applyAlignment="1" applyProtection="1">
      <alignment horizontal="center" vertical="top"/>
    </xf>
    <xf numFmtId="39" fontId="16" fillId="2" borderId="62" xfId="6" applyNumberFormat="1" applyFont="1" applyFill="1" applyBorder="1" applyAlignment="1" applyProtection="1">
      <alignment horizontal="center" vertical="top"/>
    </xf>
    <xf numFmtId="0" fontId="27" fillId="2" borderId="0" xfId="0" applyFont="1" applyFill="1" applyBorder="1" applyProtection="1"/>
    <xf numFmtId="3" fontId="16" fillId="5" borderId="11" xfId="1" applyNumberFormat="1" applyFont="1" applyFill="1" applyBorder="1" applyAlignment="1" applyProtection="1">
      <alignment horizontal="center" vertical="top"/>
    </xf>
    <xf numFmtId="0" fontId="28" fillId="2" borderId="0" xfId="0" applyFont="1" applyFill="1" applyBorder="1" applyProtection="1"/>
    <xf numFmtId="0" fontId="29" fillId="2" borderId="0" xfId="0" applyFont="1" applyFill="1" applyBorder="1" applyProtection="1"/>
    <xf numFmtId="39" fontId="10" fillId="2" borderId="45" xfId="6" applyNumberFormat="1" applyFont="1" applyFill="1" applyBorder="1" applyAlignment="1" applyProtection="1">
      <alignment vertical="top"/>
    </xf>
    <xf numFmtId="2" fontId="16" fillId="5" borderId="35" xfId="6" applyNumberFormat="1" applyFont="1" applyFill="1" applyBorder="1" applyAlignment="1" applyProtection="1">
      <alignment horizontal="center" vertical="top"/>
    </xf>
    <xf numFmtId="0" fontId="20" fillId="2" borderId="0" xfId="0" applyFont="1" applyFill="1" applyBorder="1" applyProtection="1"/>
    <xf numFmtId="39" fontId="10" fillId="2" borderId="20" xfId="6" applyNumberFormat="1" applyFont="1" applyFill="1" applyBorder="1" applyAlignment="1" applyProtection="1">
      <alignment horizontal="left" vertical="top"/>
    </xf>
    <xf numFmtId="39" fontId="17" fillId="2" borderId="19" xfId="6" applyNumberFormat="1" applyFont="1" applyFill="1" applyBorder="1" applyAlignment="1" applyProtection="1">
      <alignment vertical="top"/>
    </xf>
    <xf numFmtId="39" fontId="10" fillId="2" borderId="62" xfId="6" applyNumberFormat="1" applyFont="1" applyFill="1" applyBorder="1" applyAlignment="1" applyProtection="1">
      <alignment horizontal="center" vertical="top"/>
    </xf>
    <xf numFmtId="39" fontId="10" fillId="2" borderId="0" xfId="6" applyNumberFormat="1" applyFont="1" applyFill="1" applyBorder="1" applyAlignment="1" applyProtection="1">
      <alignment horizontal="left" vertical="top" indent="2"/>
    </xf>
    <xf numFmtId="0" fontId="2" fillId="2" borderId="0" xfId="0" applyFont="1" applyFill="1" applyProtection="1"/>
    <xf numFmtId="39" fontId="10" fillId="2" borderId="20" xfId="6" applyNumberFormat="1" applyFont="1" applyFill="1" applyBorder="1" applyAlignment="1" applyProtection="1">
      <alignment horizontal="left" vertical="top" indent="2"/>
    </xf>
    <xf numFmtId="0" fontId="0" fillId="2" borderId="0" xfId="0" applyFill="1" applyBorder="1" applyProtection="1"/>
    <xf numFmtId="39" fontId="10" fillId="2" borderId="20" xfId="6" quotePrefix="1" applyNumberFormat="1" applyFont="1" applyFill="1" applyBorder="1" applyAlignment="1" applyProtection="1">
      <alignment horizontal="left" vertical="top" indent="2"/>
    </xf>
    <xf numFmtId="39" fontId="10" fillId="2" borderId="23" xfId="6" applyNumberFormat="1" applyFont="1" applyFill="1" applyBorder="1" applyAlignment="1" applyProtection="1">
      <alignment vertical="top"/>
    </xf>
    <xf numFmtId="0" fontId="11" fillId="2" borderId="0" xfId="2" applyFont="1" applyFill="1" applyAlignment="1" applyProtection="1">
      <alignment horizontal="center" vertical="top"/>
    </xf>
    <xf numFmtId="0" fontId="26" fillId="2" borderId="0" xfId="0" applyFont="1" applyFill="1" applyProtection="1"/>
    <xf numFmtId="0" fontId="12" fillId="0" borderId="56" xfId="3" applyFont="1" applyFill="1" applyBorder="1" applyAlignment="1" applyProtection="1">
      <alignment vertical="top"/>
    </xf>
    <xf numFmtId="165" fontId="13" fillId="3" borderId="48" xfId="3" applyNumberFormat="1" applyFont="1" applyFill="1" applyBorder="1" applyAlignment="1" applyProtection="1">
      <alignment horizontal="center" vertical="top"/>
    </xf>
    <xf numFmtId="0" fontId="12" fillId="7" borderId="63" xfId="3" applyFont="1" applyFill="1" applyBorder="1" applyAlignment="1" applyProtection="1">
      <alignment vertical="top"/>
      <protection locked="0"/>
    </xf>
    <xf numFmtId="164" fontId="12" fillId="7" borderId="63" xfId="3" applyNumberFormat="1" applyFont="1" applyFill="1" applyBorder="1" applyAlignment="1" applyProtection="1">
      <alignment horizontal="left" vertical="top"/>
      <protection locked="0"/>
    </xf>
    <xf numFmtId="0" fontId="18" fillId="7" borderId="66" xfId="4" applyFill="1" applyBorder="1" applyAlignment="1" applyProtection="1">
      <alignment vertical="top"/>
      <protection locked="0"/>
    </xf>
    <xf numFmtId="165" fontId="12" fillId="7" borderId="46" xfId="3" applyNumberFormat="1" applyFont="1" applyFill="1" applyBorder="1" applyAlignment="1" applyProtection="1">
      <alignment horizontal="center" vertical="center"/>
      <protection locked="0"/>
    </xf>
    <xf numFmtId="165" fontId="12" fillId="7" borderId="46" xfId="3" applyNumberFormat="1" applyFont="1" applyFill="1" applyBorder="1" applyAlignment="1" applyProtection="1">
      <alignment horizontal="center" vertical="top"/>
      <protection locked="0"/>
    </xf>
    <xf numFmtId="0" fontId="34" fillId="0" borderId="0" xfId="3" applyFont="1" applyFill="1" applyAlignment="1" applyProtection="1">
      <alignment vertical="top"/>
    </xf>
    <xf numFmtId="166" fontId="12" fillId="7" borderId="35" xfId="3" applyNumberFormat="1" applyFont="1" applyFill="1" applyBorder="1" applyAlignment="1" applyProtection="1">
      <alignment horizontal="center" vertical="top"/>
      <protection locked="0"/>
    </xf>
    <xf numFmtId="168" fontId="12" fillId="2" borderId="0" xfId="3" applyNumberFormat="1" applyFont="1" applyFill="1" applyAlignment="1" applyProtection="1">
      <alignment horizontal="center" vertical="top"/>
    </xf>
    <xf numFmtId="9" fontId="12" fillId="2" borderId="0" xfId="3" applyNumberFormat="1" applyFont="1" applyFill="1" applyAlignment="1" applyProtection="1">
      <alignment horizontal="center" vertical="top"/>
    </xf>
    <xf numFmtId="168" fontId="13" fillId="2" borderId="0" xfId="3" applyNumberFormat="1" applyFont="1" applyFill="1" applyAlignment="1" applyProtection="1">
      <alignment horizontal="center" vertical="top"/>
    </xf>
    <xf numFmtId="168" fontId="19" fillId="2" borderId="0" xfId="3" applyNumberFormat="1" applyFont="1" applyFill="1" applyAlignment="1" applyProtection="1">
      <alignment horizontal="center" vertical="top"/>
    </xf>
    <xf numFmtId="0" fontId="12" fillId="5" borderId="40" xfId="3" applyFont="1" applyFill="1" applyBorder="1" applyAlignment="1" applyProtection="1">
      <alignment horizontal="center" vertical="top"/>
    </xf>
    <xf numFmtId="0" fontId="12" fillId="5" borderId="18" xfId="3" applyFont="1" applyFill="1" applyBorder="1" applyAlignment="1" applyProtection="1">
      <alignment vertical="top"/>
    </xf>
    <xf numFmtId="3" fontId="12" fillId="5" borderId="18" xfId="3" applyNumberFormat="1" applyFont="1" applyFill="1" applyBorder="1" applyAlignment="1" applyProtection="1">
      <alignment horizontal="center" vertical="top"/>
    </xf>
    <xf numFmtId="166" fontId="12" fillId="5" borderId="18" xfId="3" applyNumberFormat="1" applyFont="1" applyFill="1" applyBorder="1" applyAlignment="1" applyProtection="1">
      <alignment horizontal="center" vertical="top"/>
    </xf>
    <xf numFmtId="9" fontId="12" fillId="5" borderId="18" xfId="3" applyNumberFormat="1" applyFont="1" applyFill="1" applyBorder="1" applyAlignment="1" applyProtection="1">
      <alignment horizontal="center" vertical="top"/>
    </xf>
    <xf numFmtId="9" fontId="12" fillId="5" borderId="41" xfId="3" applyNumberFormat="1" applyFont="1" applyFill="1" applyBorder="1" applyAlignment="1" applyProtection="1">
      <alignment horizontal="center" vertical="top"/>
    </xf>
    <xf numFmtId="0" fontId="12" fillId="4" borderId="34" xfId="3" applyFont="1" applyFill="1" applyBorder="1" applyAlignment="1" applyProtection="1">
      <alignment horizontal="center" vertical="top"/>
    </xf>
    <xf numFmtId="0" fontId="12" fillId="4" borderId="35" xfId="3" applyFont="1" applyFill="1" applyBorder="1" applyAlignment="1" applyProtection="1">
      <alignment vertical="top"/>
    </xf>
    <xf numFmtId="3" fontId="12" fillId="4" borderId="35" xfId="3" applyNumberFormat="1" applyFont="1" applyFill="1" applyBorder="1" applyAlignment="1" applyProtection="1">
      <alignment horizontal="center" vertical="top"/>
    </xf>
    <xf numFmtId="166" fontId="12" fillId="4" borderId="35" xfId="3" applyNumberFormat="1" applyFont="1" applyFill="1" applyBorder="1" applyAlignment="1" applyProtection="1">
      <alignment horizontal="center" vertical="top"/>
    </xf>
    <xf numFmtId="9" fontId="12" fillId="4" borderId="35" xfId="3" applyNumberFormat="1" applyFont="1" applyFill="1" applyBorder="1" applyAlignment="1" applyProtection="1">
      <alignment horizontal="center" vertical="top"/>
    </xf>
    <xf numFmtId="9" fontId="12" fillId="4" borderId="36" xfId="3" applyNumberFormat="1" applyFont="1" applyFill="1" applyBorder="1" applyAlignment="1" applyProtection="1">
      <alignment horizontal="center" vertical="top"/>
    </xf>
    <xf numFmtId="0" fontId="20" fillId="2" borderId="0" xfId="3" applyFont="1" applyFill="1" applyAlignment="1" applyProtection="1">
      <alignment vertical="top"/>
    </xf>
    <xf numFmtId="0" fontId="12" fillId="7" borderId="35" xfId="3" applyFont="1" applyFill="1" applyBorder="1" applyAlignment="1" applyProtection="1">
      <alignment vertical="top"/>
      <protection locked="0"/>
    </xf>
    <xf numFmtId="3" fontId="12" fillId="7" borderId="35" xfId="3" applyNumberFormat="1" applyFont="1" applyFill="1" applyBorder="1" applyAlignment="1" applyProtection="1">
      <alignment horizontal="center" vertical="top"/>
      <protection locked="0"/>
    </xf>
    <xf numFmtId="9" fontId="12" fillId="7" borderId="35" xfId="3" applyNumberFormat="1" applyFont="1" applyFill="1" applyBorder="1" applyAlignment="1" applyProtection="1">
      <alignment horizontal="center" vertical="top"/>
      <protection locked="0"/>
    </xf>
    <xf numFmtId="9" fontId="12" fillId="7" borderId="36" xfId="3" applyNumberFormat="1" applyFont="1" applyFill="1" applyBorder="1" applyAlignment="1" applyProtection="1">
      <alignment horizontal="center" vertical="top"/>
      <protection locked="0"/>
    </xf>
    <xf numFmtId="9" fontId="12" fillId="7" borderId="47" xfId="3" applyNumberFormat="1" applyFont="1" applyFill="1" applyBorder="1" applyAlignment="1" applyProtection="1">
      <alignment horizontal="center" vertical="top"/>
      <protection locked="0"/>
    </xf>
    <xf numFmtId="9" fontId="12" fillId="7" borderId="48" xfId="3" applyNumberFormat="1" applyFont="1" applyFill="1" applyBorder="1" applyAlignment="1" applyProtection="1">
      <alignment horizontal="center" vertical="top"/>
      <protection locked="0"/>
    </xf>
    <xf numFmtId="0" fontId="12" fillId="7" borderId="47" xfId="3" applyFont="1" applyFill="1" applyBorder="1" applyAlignment="1" applyProtection="1">
      <alignment vertical="top"/>
      <protection locked="0"/>
    </xf>
    <xf numFmtId="3" fontId="12" fillId="7" borderId="47" xfId="3" applyNumberFormat="1" applyFont="1" applyFill="1" applyBorder="1" applyAlignment="1" applyProtection="1">
      <alignment horizontal="center" vertical="top"/>
      <protection locked="0"/>
    </xf>
    <xf numFmtId="166" fontId="12" fillId="7" borderId="47" xfId="3" applyNumberFormat="1" applyFont="1" applyFill="1" applyBorder="1" applyAlignment="1" applyProtection="1">
      <alignment horizontal="center" vertical="top"/>
      <protection locked="0"/>
    </xf>
    <xf numFmtId="9" fontId="13" fillId="2" borderId="32" xfId="3" applyNumberFormat="1" applyFont="1" applyFill="1" applyBorder="1" applyAlignment="1" applyProtection="1">
      <alignment horizontal="center" vertical="top" wrapText="1"/>
    </xf>
    <xf numFmtId="0" fontId="12" fillId="7" borderId="38" xfId="3" applyFont="1" applyFill="1" applyBorder="1" applyAlignment="1" applyProtection="1">
      <alignment vertical="top"/>
      <protection locked="0"/>
    </xf>
    <xf numFmtId="3" fontId="12" fillId="7" borderId="38" xfId="3" applyNumberFormat="1" applyFont="1" applyFill="1" applyBorder="1" applyAlignment="1" applyProtection="1">
      <alignment horizontal="center" vertical="top"/>
      <protection locked="0"/>
    </xf>
    <xf numFmtId="166" fontId="12" fillId="7" borderId="38" xfId="3" applyNumberFormat="1" applyFont="1" applyFill="1" applyBorder="1" applyAlignment="1" applyProtection="1">
      <alignment horizontal="center" vertical="top"/>
      <protection locked="0"/>
    </xf>
    <xf numFmtId="9" fontId="12" fillId="7" borderId="38" xfId="3" applyNumberFormat="1" applyFont="1" applyFill="1" applyBorder="1" applyAlignment="1" applyProtection="1">
      <alignment horizontal="center" vertical="top"/>
      <protection locked="0"/>
    </xf>
    <xf numFmtId="9" fontId="12" fillId="7" borderId="39" xfId="3" applyNumberFormat="1" applyFont="1" applyFill="1" applyBorder="1" applyAlignment="1" applyProtection="1">
      <alignment horizontal="center" vertical="top"/>
      <protection locked="0"/>
    </xf>
    <xf numFmtId="9" fontId="13" fillId="2" borderId="33" xfId="3" applyNumberFormat="1" applyFont="1" applyFill="1" applyBorder="1" applyAlignment="1" applyProtection="1">
      <alignment horizontal="center" vertical="top" wrapText="1"/>
    </xf>
    <xf numFmtId="166" fontId="12" fillId="2" borderId="0" xfId="3" applyNumberFormat="1" applyFont="1" applyFill="1" applyBorder="1" applyAlignment="1" applyProtection="1">
      <alignment horizontal="center" vertical="top"/>
    </xf>
    <xf numFmtId="9" fontId="12" fillId="2" borderId="0" xfId="3" applyNumberFormat="1" applyFont="1" applyFill="1" applyBorder="1" applyAlignment="1" applyProtection="1">
      <alignment horizontal="center" vertical="top"/>
    </xf>
    <xf numFmtId="0" fontId="25" fillId="2" borderId="0" xfId="3" applyFont="1" applyFill="1" applyBorder="1" applyAlignment="1" applyProtection="1">
      <alignment vertical="top"/>
    </xf>
    <xf numFmtId="166" fontId="12" fillId="7" borderId="35" xfId="3" applyNumberFormat="1" applyFont="1" applyFill="1" applyBorder="1" applyAlignment="1" applyProtection="1">
      <alignment vertical="top"/>
      <protection locked="0"/>
    </xf>
    <xf numFmtId="166" fontId="12" fillId="7" borderId="11" xfId="3" applyNumberFormat="1" applyFont="1" applyFill="1" applyBorder="1" applyAlignment="1" applyProtection="1">
      <alignment vertical="top"/>
      <protection locked="0"/>
    </xf>
    <xf numFmtId="166" fontId="12" fillId="8" borderId="11" xfId="3" applyNumberFormat="1" applyFont="1" applyFill="1" applyBorder="1" applyAlignment="1" applyProtection="1">
      <alignment vertical="top"/>
    </xf>
    <xf numFmtId="9" fontId="12" fillId="8" borderId="11" xfId="3" applyNumberFormat="1" applyFont="1" applyFill="1" applyBorder="1" applyAlignment="1" applyProtection="1">
      <alignment horizontal="center" vertical="top"/>
    </xf>
    <xf numFmtId="9" fontId="12" fillId="8" borderId="46" xfId="3" applyNumberFormat="1" applyFont="1" applyFill="1" applyBorder="1" applyAlignment="1" applyProtection="1">
      <alignment horizontal="center" vertical="top"/>
    </xf>
    <xf numFmtId="166" fontId="12" fillId="7" borderId="47" xfId="3" applyNumberFormat="1" applyFont="1" applyFill="1" applyBorder="1" applyAlignment="1" applyProtection="1">
      <alignment vertical="top"/>
      <protection locked="0"/>
    </xf>
    <xf numFmtId="0" fontId="12" fillId="7" borderId="11" xfId="3" applyFont="1" applyFill="1" applyBorder="1" applyAlignment="1" applyProtection="1">
      <alignment vertical="top"/>
      <protection locked="0"/>
    </xf>
    <xf numFmtId="0" fontId="34" fillId="2" borderId="0" xfId="3" applyFont="1" applyFill="1" applyBorder="1" applyAlignment="1" applyProtection="1">
      <alignment vertical="top"/>
    </xf>
    <xf numFmtId="0" fontId="10" fillId="7" borderId="11" xfId="2" applyFont="1" applyFill="1" applyBorder="1" applyAlignment="1" applyProtection="1">
      <alignment vertical="top"/>
      <protection locked="0"/>
    </xf>
    <xf numFmtId="0" fontId="10" fillId="7" borderId="11" xfId="2" applyFont="1" applyFill="1" applyBorder="1" applyAlignment="1" applyProtection="1">
      <alignment horizontal="left" vertical="top"/>
      <protection locked="0"/>
    </xf>
    <xf numFmtId="3" fontId="10" fillId="7" borderId="11" xfId="2" applyNumberFormat="1" applyFont="1" applyFill="1" applyBorder="1" applyAlignment="1" applyProtection="1">
      <alignment horizontal="center" vertical="top"/>
      <protection locked="0"/>
    </xf>
    <xf numFmtId="3" fontId="10" fillId="7" borderId="11" xfId="6" applyNumberFormat="1" applyFont="1" applyFill="1" applyBorder="1" applyAlignment="1" applyProtection="1">
      <alignment horizontal="center" vertical="top"/>
      <protection locked="0"/>
    </xf>
    <xf numFmtId="9" fontId="10" fillId="7" borderId="11" xfId="1" applyFont="1" applyFill="1" applyBorder="1" applyAlignment="1" applyProtection="1">
      <alignment horizontal="center" vertical="top"/>
      <protection locked="0"/>
    </xf>
    <xf numFmtId="166" fontId="10" fillId="7" borderId="11" xfId="6" applyNumberFormat="1" applyFont="1" applyFill="1" applyBorder="1" applyAlignment="1" applyProtection="1">
      <alignment horizontal="center" vertical="top"/>
      <protection locked="0"/>
    </xf>
    <xf numFmtId="0" fontId="10" fillId="7" borderId="38" xfId="2" applyFont="1" applyFill="1" applyBorder="1" applyAlignment="1" applyProtection="1">
      <alignment vertical="top"/>
      <protection locked="0"/>
    </xf>
    <xf numFmtId="3" fontId="10" fillId="7" borderId="38" xfId="2" applyNumberFormat="1" applyFont="1" applyFill="1" applyBorder="1" applyAlignment="1" applyProtection="1">
      <alignment horizontal="center" vertical="top"/>
      <protection locked="0"/>
    </xf>
    <xf numFmtId="3" fontId="10" fillId="7" borderId="38" xfId="6" applyNumberFormat="1" applyFont="1" applyFill="1" applyBorder="1" applyAlignment="1" applyProtection="1">
      <alignment horizontal="center" vertical="top"/>
      <protection locked="0"/>
    </xf>
    <xf numFmtId="9" fontId="10" fillId="7" borderId="38" xfId="1" applyFont="1" applyFill="1" applyBorder="1" applyAlignment="1" applyProtection="1">
      <alignment horizontal="center" vertical="top"/>
      <protection locked="0"/>
    </xf>
    <xf numFmtId="166" fontId="10" fillId="7" borderId="38" xfId="6" applyNumberFormat="1" applyFont="1" applyFill="1" applyBorder="1" applyAlignment="1" applyProtection="1">
      <alignment horizontal="center" vertical="top"/>
      <protection locked="0"/>
    </xf>
    <xf numFmtId="0" fontId="10" fillId="7" borderId="35" xfId="2" applyFont="1" applyFill="1" applyBorder="1" applyAlignment="1" applyProtection="1">
      <alignment vertical="top"/>
      <protection locked="0"/>
    </xf>
    <xf numFmtId="3" fontId="10" fillId="7" borderId="35" xfId="2" applyNumberFormat="1" applyFont="1" applyFill="1" applyBorder="1" applyAlignment="1" applyProtection="1">
      <alignment horizontal="center" vertical="top"/>
      <protection locked="0"/>
    </xf>
    <xf numFmtId="3" fontId="10" fillId="7" borderId="35" xfId="6" applyNumberFormat="1" applyFont="1" applyFill="1" applyBorder="1" applyAlignment="1" applyProtection="1">
      <alignment horizontal="center" vertical="top"/>
      <protection locked="0"/>
    </xf>
    <xf numFmtId="166" fontId="10" fillId="7" borderId="35" xfId="6" applyNumberFormat="1" applyFont="1" applyFill="1" applyBorder="1" applyAlignment="1" applyProtection="1">
      <alignment horizontal="center" vertical="top"/>
      <protection locked="0"/>
    </xf>
    <xf numFmtId="0" fontId="10" fillId="7" borderId="47" xfId="2" applyFont="1" applyFill="1" applyBorder="1" applyAlignment="1" applyProtection="1">
      <alignment vertical="top"/>
      <protection locked="0"/>
    </xf>
    <xf numFmtId="3" fontId="10" fillId="7" borderId="47" xfId="2" applyNumberFormat="1" applyFont="1" applyFill="1" applyBorder="1" applyAlignment="1" applyProtection="1">
      <alignment horizontal="center" vertical="top"/>
      <protection locked="0"/>
    </xf>
    <xf numFmtId="3" fontId="10" fillId="7" borderId="47" xfId="6" applyNumberFormat="1" applyFont="1" applyFill="1" applyBorder="1" applyAlignment="1" applyProtection="1">
      <alignment horizontal="center" vertical="top"/>
      <protection locked="0"/>
    </xf>
    <xf numFmtId="9" fontId="10" fillId="7" borderId="47" xfId="1" applyFont="1" applyFill="1" applyBorder="1" applyAlignment="1" applyProtection="1">
      <alignment horizontal="center" vertical="top"/>
      <protection locked="0"/>
    </xf>
    <xf numFmtId="166" fontId="10" fillId="7" borderId="47" xfId="6" applyNumberFormat="1" applyFont="1" applyFill="1" applyBorder="1" applyAlignment="1" applyProtection="1">
      <alignment horizontal="center" vertical="top"/>
      <protection locked="0"/>
    </xf>
    <xf numFmtId="3" fontId="10" fillId="7" borderId="12" xfId="5" applyNumberFormat="1" applyFont="1" applyFill="1" applyBorder="1" applyAlignment="1" applyProtection="1">
      <alignment horizontal="center" vertical="top"/>
      <protection locked="0"/>
    </xf>
    <xf numFmtId="3" fontId="10" fillId="7" borderId="46" xfId="5" applyNumberFormat="1" applyFont="1" applyFill="1" applyBorder="1" applyAlignment="1" applyProtection="1">
      <alignment horizontal="center" vertical="top"/>
      <protection locked="0"/>
    </xf>
    <xf numFmtId="3" fontId="10" fillId="7" borderId="39" xfId="5" applyNumberFormat="1" applyFont="1" applyFill="1" applyBorder="1" applyAlignment="1" applyProtection="1">
      <alignment horizontal="center" vertical="top"/>
      <protection locked="0"/>
    </xf>
    <xf numFmtId="3" fontId="10" fillId="7" borderId="44" xfId="5" applyNumberFormat="1" applyFont="1" applyFill="1" applyBorder="1" applyAlignment="1" applyProtection="1">
      <alignment horizontal="center" vertical="top"/>
      <protection locked="0"/>
    </xf>
    <xf numFmtId="3" fontId="10" fillId="7" borderId="36" xfId="5" applyNumberFormat="1" applyFont="1" applyFill="1" applyBorder="1" applyAlignment="1" applyProtection="1">
      <alignment horizontal="center" vertical="top"/>
      <protection locked="0"/>
    </xf>
    <xf numFmtId="3" fontId="10" fillId="7" borderId="48" xfId="5" applyNumberFormat="1" applyFont="1" applyFill="1" applyBorder="1" applyAlignment="1" applyProtection="1">
      <alignment horizontal="center" vertical="top"/>
      <protection locked="0"/>
    </xf>
    <xf numFmtId="165" fontId="14" fillId="2" borderId="51" xfId="5" applyNumberFormat="1" applyFont="1" applyFill="1" applyBorder="1" applyAlignment="1" applyProtection="1">
      <alignment horizontal="center" vertical="top" wrapText="1"/>
    </xf>
    <xf numFmtId="165" fontId="14" fillId="2" borderId="33" xfId="5" applyNumberFormat="1" applyFont="1" applyFill="1" applyBorder="1" applyAlignment="1" applyProtection="1">
      <alignment horizontal="center" vertical="top" wrapText="1"/>
    </xf>
    <xf numFmtId="37" fontId="34" fillId="2" borderId="32" xfId="6" applyNumberFormat="1" applyFont="1" applyFill="1" applyBorder="1" applyAlignment="1" applyProtection="1">
      <alignment horizontal="center" vertical="top" wrapText="1"/>
    </xf>
    <xf numFmtId="0" fontId="21" fillId="2" borderId="42" xfId="2" applyFont="1" applyFill="1" applyBorder="1" applyAlignment="1" applyProtection="1">
      <alignment vertical="top"/>
    </xf>
    <xf numFmtId="37" fontId="34" fillId="2" borderId="52" xfId="6" applyNumberFormat="1" applyFont="1" applyFill="1" applyBorder="1" applyAlignment="1" applyProtection="1">
      <alignment horizontal="center" vertical="top" wrapText="1"/>
    </xf>
    <xf numFmtId="9" fontId="10" fillId="7" borderId="20" xfId="1" applyFont="1" applyFill="1" applyBorder="1" applyAlignment="1" applyProtection="1">
      <alignment horizontal="center" vertical="top"/>
      <protection locked="0"/>
    </xf>
    <xf numFmtId="9" fontId="10" fillId="7" borderId="45" xfId="1" applyFont="1" applyFill="1" applyBorder="1" applyAlignment="1" applyProtection="1">
      <alignment horizontal="center" vertical="top"/>
      <protection locked="0"/>
    </xf>
    <xf numFmtId="165" fontId="10" fillId="3" borderId="11" xfId="5" applyNumberFormat="1" applyFont="1" applyFill="1" applyBorder="1" applyAlignment="1" applyProtection="1">
      <alignment horizontal="center" vertical="top"/>
    </xf>
    <xf numFmtId="165" fontId="10" fillId="3" borderId="38" xfId="5" applyNumberFormat="1" applyFont="1" applyFill="1" applyBorder="1" applyAlignment="1" applyProtection="1">
      <alignment horizontal="center" vertical="top"/>
    </xf>
    <xf numFmtId="165" fontId="10" fillId="3" borderId="35" xfId="5" applyNumberFormat="1" applyFont="1" applyFill="1" applyBorder="1" applyAlignment="1" applyProtection="1">
      <alignment horizontal="center" vertical="top"/>
    </xf>
    <xf numFmtId="165" fontId="10" fillId="3" borderId="47" xfId="5" applyNumberFormat="1" applyFont="1" applyFill="1" applyBorder="1" applyAlignment="1" applyProtection="1">
      <alignment horizontal="center" vertical="top"/>
    </xf>
    <xf numFmtId="9" fontId="13" fillId="2" borderId="68" xfId="3" applyNumberFormat="1" applyFont="1" applyFill="1" applyBorder="1" applyAlignment="1" applyProtection="1">
      <alignment horizontal="center" vertical="top" wrapText="1"/>
    </xf>
    <xf numFmtId="0" fontId="10" fillId="7" borderId="28" xfId="2" applyFont="1" applyFill="1" applyBorder="1" applyAlignment="1" applyProtection="1">
      <alignment vertical="top"/>
      <protection locked="0"/>
    </xf>
    <xf numFmtId="3" fontId="10" fillId="7" borderId="28" xfId="2" applyNumberFormat="1" applyFont="1" applyFill="1" applyBorder="1" applyAlignment="1" applyProtection="1">
      <alignment horizontal="center" vertical="top"/>
      <protection locked="0"/>
    </xf>
    <xf numFmtId="3" fontId="10" fillId="7" borderId="28" xfId="6" applyNumberFormat="1" applyFont="1" applyFill="1" applyBorder="1" applyAlignment="1" applyProtection="1">
      <alignment horizontal="center" vertical="top"/>
      <protection locked="0"/>
    </xf>
    <xf numFmtId="166" fontId="10" fillId="7" borderId="28" xfId="6" applyNumberFormat="1" applyFont="1" applyFill="1" applyBorder="1" applyAlignment="1" applyProtection="1">
      <alignment horizontal="center" vertical="top"/>
      <protection locked="0"/>
    </xf>
    <xf numFmtId="165" fontId="10" fillId="3" borderId="28" xfId="5" applyNumberFormat="1" applyFont="1" applyFill="1" applyBorder="1" applyAlignment="1" applyProtection="1">
      <alignment horizontal="center" vertical="top"/>
    </xf>
    <xf numFmtId="9" fontId="12" fillId="7" borderId="68" xfId="3" applyNumberFormat="1" applyFont="1" applyFill="1" applyBorder="1" applyAlignment="1" applyProtection="1">
      <alignment horizontal="center" vertical="top"/>
      <protection locked="0"/>
    </xf>
    <xf numFmtId="9" fontId="10" fillId="7" borderId="54" xfId="1" applyFont="1" applyFill="1" applyBorder="1" applyAlignment="1" applyProtection="1">
      <alignment horizontal="center" vertical="top"/>
      <protection locked="0"/>
    </xf>
    <xf numFmtId="3" fontId="10" fillId="7" borderId="53" xfId="5" applyNumberFormat="1" applyFont="1" applyFill="1" applyBorder="1" applyAlignment="1" applyProtection="1">
      <alignment horizontal="center" vertical="top"/>
      <protection locked="0"/>
    </xf>
    <xf numFmtId="3" fontId="10" fillId="7" borderId="29" xfId="5" applyNumberFormat="1" applyFont="1" applyFill="1" applyBorder="1" applyAlignment="1" applyProtection="1">
      <alignment horizontal="center" vertical="top"/>
      <protection locked="0"/>
    </xf>
    <xf numFmtId="3" fontId="10" fillId="7" borderId="38" xfId="5" applyNumberFormat="1" applyFont="1" applyFill="1" applyBorder="1" applyAlignment="1" applyProtection="1">
      <alignment horizontal="center" vertical="top"/>
      <protection locked="0"/>
    </xf>
    <xf numFmtId="9" fontId="12" fillId="7" borderId="11" xfId="3" applyNumberFormat="1" applyFont="1" applyFill="1" applyBorder="1" applyAlignment="1" applyProtection="1">
      <alignment horizontal="center" vertical="top"/>
      <protection locked="0"/>
    </xf>
    <xf numFmtId="3" fontId="10" fillId="7" borderId="11" xfId="5" applyNumberFormat="1" applyFont="1" applyFill="1" applyBorder="1" applyAlignment="1" applyProtection="1">
      <alignment horizontal="center" vertical="top"/>
      <protection locked="0"/>
    </xf>
    <xf numFmtId="3" fontId="10" fillId="7" borderId="47" xfId="5" applyNumberFormat="1" applyFont="1" applyFill="1" applyBorder="1" applyAlignment="1" applyProtection="1">
      <alignment horizontal="center" vertical="top"/>
      <protection locked="0"/>
    </xf>
    <xf numFmtId="0" fontId="21" fillId="2" borderId="42" xfId="2" applyFont="1" applyFill="1" applyBorder="1" applyAlignment="1" applyProtection="1">
      <alignment horizontal="center" vertical="top"/>
    </xf>
    <xf numFmtId="0" fontId="10" fillId="7" borderId="11" xfId="2" applyFont="1" applyFill="1" applyBorder="1" applyAlignment="1" applyProtection="1">
      <alignment horizontal="center" vertical="top"/>
      <protection locked="0"/>
    </xf>
    <xf numFmtId="0" fontId="10" fillId="7" borderId="28" xfId="2" applyFont="1" applyFill="1" applyBorder="1" applyAlignment="1" applyProtection="1">
      <alignment horizontal="center" vertical="top"/>
      <protection locked="0"/>
    </xf>
    <xf numFmtId="0" fontId="10" fillId="7" borderId="38" xfId="2" applyFont="1" applyFill="1" applyBorder="1" applyAlignment="1" applyProtection="1">
      <alignment horizontal="center" vertical="top"/>
      <protection locked="0"/>
    </xf>
    <xf numFmtId="0" fontId="10" fillId="7" borderId="35" xfId="2" applyFont="1" applyFill="1" applyBorder="1" applyAlignment="1" applyProtection="1">
      <alignment horizontal="center" vertical="top"/>
      <protection locked="0"/>
    </xf>
    <xf numFmtId="0" fontId="10" fillId="7" borderId="47" xfId="2" applyFont="1" applyFill="1" applyBorder="1" applyAlignment="1" applyProtection="1">
      <alignment horizontal="center" vertical="top"/>
      <protection locked="0"/>
    </xf>
    <xf numFmtId="0" fontId="10" fillId="5" borderId="35" xfId="2" applyFont="1" applyFill="1" applyBorder="1" applyAlignment="1" applyProtection="1">
      <alignment horizontal="left" vertical="top"/>
    </xf>
    <xf numFmtId="0" fontId="10" fillId="5" borderId="35" xfId="2" applyFont="1" applyFill="1" applyBorder="1" applyAlignment="1" applyProtection="1">
      <alignment horizontal="center" vertical="top"/>
    </xf>
    <xf numFmtId="3" fontId="10" fillId="5" borderId="35" xfId="2" applyNumberFormat="1" applyFont="1" applyFill="1" applyBorder="1" applyAlignment="1" applyProtection="1">
      <alignment horizontal="center" vertical="top"/>
    </xf>
    <xf numFmtId="3" fontId="10" fillId="5" borderId="35" xfId="6" applyNumberFormat="1" applyFont="1" applyFill="1" applyBorder="1" applyAlignment="1" applyProtection="1">
      <alignment horizontal="center" vertical="top"/>
    </xf>
    <xf numFmtId="166" fontId="10" fillId="5" borderId="35" xfId="6" applyNumberFormat="1" applyFont="1" applyFill="1" applyBorder="1" applyAlignment="1" applyProtection="1">
      <alignment horizontal="center" vertical="top"/>
    </xf>
    <xf numFmtId="165" fontId="10" fillId="5" borderId="35" xfId="5" applyNumberFormat="1" applyFont="1" applyFill="1" applyBorder="1" applyAlignment="1" applyProtection="1">
      <alignment horizontal="center" vertical="top"/>
    </xf>
    <xf numFmtId="9" fontId="10" fillId="5" borderId="45" xfId="1" applyFont="1" applyFill="1" applyBorder="1" applyAlignment="1" applyProtection="1">
      <alignment horizontal="center" vertical="top"/>
    </xf>
    <xf numFmtId="3" fontId="10" fillId="5" borderId="44" xfId="5" applyNumberFormat="1" applyFont="1" applyFill="1" applyBorder="1" applyAlignment="1" applyProtection="1">
      <alignment horizontal="center" vertical="top"/>
    </xf>
    <xf numFmtId="3" fontId="10" fillId="5" borderId="36" xfId="5" applyNumberFormat="1" applyFont="1" applyFill="1" applyBorder="1" applyAlignment="1" applyProtection="1">
      <alignment horizontal="center" vertical="top"/>
    </xf>
    <xf numFmtId="1" fontId="10" fillId="7" borderId="53" xfId="6" applyNumberFormat="1" applyFont="1" applyFill="1" applyBorder="1" applyAlignment="1" applyProtection="1">
      <alignment horizontal="center" vertical="top"/>
      <protection locked="0"/>
    </xf>
    <xf numFmtId="1" fontId="10" fillId="7" borderId="29" xfId="6" applyNumberFormat="1" applyFont="1" applyFill="1" applyBorder="1" applyAlignment="1" applyProtection="1">
      <alignment horizontal="center" vertical="top"/>
      <protection locked="0"/>
    </xf>
    <xf numFmtId="1" fontId="10" fillId="7" borderId="12" xfId="6" applyNumberFormat="1" applyFont="1" applyFill="1" applyBorder="1" applyAlignment="1" applyProtection="1">
      <alignment horizontal="center" vertical="top"/>
      <protection locked="0"/>
    </xf>
    <xf numFmtId="0" fontId="12" fillId="7" borderId="46" xfId="3" applyFont="1" applyFill="1" applyBorder="1" applyAlignment="1" applyProtection="1">
      <alignment horizontal="center" vertical="top"/>
      <protection locked="0"/>
    </xf>
    <xf numFmtId="39" fontId="10" fillId="7" borderId="11" xfId="6" applyNumberFormat="1" applyFont="1" applyFill="1" applyBorder="1" applyAlignment="1" applyProtection="1">
      <alignment vertical="top"/>
      <protection locked="0"/>
    </xf>
    <xf numFmtId="39" fontId="10" fillId="7" borderId="46" xfId="6" applyNumberFormat="1" applyFont="1" applyFill="1" applyBorder="1" applyAlignment="1" applyProtection="1">
      <alignment vertical="top"/>
      <protection locked="0"/>
    </xf>
    <xf numFmtId="1" fontId="10" fillId="7" borderId="11" xfId="6" applyNumberFormat="1" applyFont="1" applyFill="1" applyBorder="1" applyAlignment="1" applyProtection="1">
      <alignment horizontal="center" vertical="top"/>
      <protection locked="0"/>
    </xf>
    <xf numFmtId="1" fontId="10" fillId="7" borderId="46" xfId="6" applyNumberFormat="1" applyFont="1" applyFill="1" applyBorder="1" applyAlignment="1" applyProtection="1">
      <alignment horizontal="center" vertical="top"/>
      <protection locked="0"/>
    </xf>
    <xf numFmtId="3" fontId="10" fillId="7" borderId="46" xfId="6" applyNumberFormat="1" applyFont="1" applyFill="1" applyBorder="1" applyAlignment="1" applyProtection="1">
      <alignment horizontal="center" vertical="top"/>
      <protection locked="0"/>
    </xf>
    <xf numFmtId="3" fontId="10" fillId="7" borderId="53" xfId="6" applyNumberFormat="1" applyFont="1" applyFill="1" applyBorder="1" applyAlignment="1" applyProtection="1">
      <alignment horizontal="center" vertical="top"/>
      <protection locked="0"/>
    </xf>
    <xf numFmtId="3" fontId="10" fillId="7" borderId="29" xfId="6" applyNumberFormat="1" applyFont="1" applyFill="1" applyBorder="1" applyAlignment="1" applyProtection="1">
      <alignment horizontal="center" vertical="top"/>
      <protection locked="0"/>
    </xf>
    <xf numFmtId="2" fontId="10" fillId="7" borderId="12" xfId="6" applyNumberFormat="1" applyFont="1" applyFill="1" applyBorder="1" applyAlignment="1" applyProtection="1">
      <alignment horizontal="center" vertical="top"/>
      <protection locked="0"/>
    </xf>
    <xf numFmtId="3" fontId="10" fillId="7" borderId="12" xfId="6" applyNumberFormat="1" applyFont="1" applyFill="1" applyBorder="1" applyAlignment="1" applyProtection="1">
      <alignment horizontal="center" vertical="top"/>
      <protection locked="0"/>
    </xf>
    <xf numFmtId="0" fontId="10" fillId="7" borderId="12" xfId="2" applyFont="1" applyFill="1" applyBorder="1" applyAlignment="1" applyProtection="1">
      <alignment horizontal="center" vertical="top"/>
      <protection locked="0"/>
    </xf>
    <xf numFmtId="0" fontId="34" fillId="2" borderId="0" xfId="2" applyFont="1" applyFill="1" applyAlignment="1" applyProtection="1">
      <alignment vertical="top"/>
    </xf>
    <xf numFmtId="0" fontId="14" fillId="2" borderId="0" xfId="2" applyFont="1" applyFill="1" applyAlignment="1" applyProtection="1">
      <alignment vertical="top"/>
    </xf>
    <xf numFmtId="39" fontId="10" fillId="2" borderId="9" xfId="6" applyNumberFormat="1" applyFont="1" applyFill="1" applyBorder="1" applyAlignment="1" applyProtection="1">
      <alignment horizontal="center" vertical="top"/>
    </xf>
    <xf numFmtId="1" fontId="10" fillId="5" borderId="28" xfId="6" applyNumberFormat="1" applyFont="1" applyFill="1" applyBorder="1" applyAlignment="1" applyProtection="1">
      <alignment horizontal="center" vertical="top"/>
    </xf>
    <xf numFmtId="1" fontId="10" fillId="5" borderId="11" xfId="6" applyNumberFormat="1" applyFont="1" applyFill="1" applyBorder="1" applyAlignment="1" applyProtection="1">
      <alignment horizontal="center" vertical="top"/>
    </xf>
    <xf numFmtId="39" fontId="10" fillId="5" borderId="11" xfId="6" applyNumberFormat="1" applyFont="1" applyFill="1" applyBorder="1" applyAlignment="1" applyProtection="1">
      <alignment horizontal="center" vertical="top"/>
    </xf>
    <xf numFmtId="37" fontId="10" fillId="5" borderId="28" xfId="6" applyNumberFormat="1" applyFont="1" applyFill="1" applyBorder="1" applyAlignment="1" applyProtection="1">
      <alignment horizontal="center" vertical="top"/>
    </xf>
    <xf numFmtId="167" fontId="10" fillId="5" borderId="28" xfId="6" applyNumberFormat="1" applyFont="1" applyFill="1" applyBorder="1" applyAlignment="1" applyProtection="1">
      <alignment horizontal="center" vertical="top"/>
    </xf>
    <xf numFmtId="2" fontId="10" fillId="5" borderId="11" xfId="6" applyNumberFormat="1" applyFont="1" applyFill="1" applyBorder="1" applyAlignment="1" applyProtection="1">
      <alignment horizontal="center" vertical="top"/>
    </xf>
    <xf numFmtId="0" fontId="10" fillId="5" borderId="11" xfId="2" applyFont="1" applyFill="1" applyBorder="1" applyAlignment="1" applyProtection="1">
      <alignment horizontal="center" vertical="top"/>
    </xf>
    <xf numFmtId="0" fontId="10" fillId="6" borderId="11" xfId="2" applyFont="1" applyFill="1" applyBorder="1" applyAlignment="1" applyProtection="1">
      <alignment horizontal="center" vertical="top"/>
    </xf>
    <xf numFmtId="10" fontId="10" fillId="5" borderId="11" xfId="1" applyNumberFormat="1" applyFont="1" applyFill="1" applyBorder="1" applyAlignment="1" applyProtection="1">
      <alignment horizontal="center" vertical="top"/>
    </xf>
    <xf numFmtId="166" fontId="10" fillId="5" borderId="28" xfId="1" applyNumberFormat="1" applyFont="1" applyFill="1" applyBorder="1" applyAlignment="1" applyProtection="1">
      <alignment horizontal="center" vertical="top"/>
    </xf>
    <xf numFmtId="165" fontId="10" fillId="5" borderId="47" xfId="2" applyNumberFormat="1" applyFont="1" applyFill="1" applyBorder="1" applyAlignment="1" applyProtection="1">
      <alignment horizontal="center" vertical="top"/>
    </xf>
    <xf numFmtId="0" fontId="34" fillId="2" borderId="30" xfId="2" applyFont="1" applyFill="1" applyBorder="1" applyAlignment="1" applyProtection="1">
      <alignment vertical="top"/>
    </xf>
    <xf numFmtId="0" fontId="10" fillId="2" borderId="9" xfId="2" applyFont="1" applyFill="1" applyBorder="1" applyAlignment="1" applyProtection="1">
      <alignment horizontal="left" vertical="top" wrapText="1"/>
    </xf>
    <xf numFmtId="0" fontId="10" fillId="2" borderId="37" xfId="2" quotePrefix="1" applyFont="1" applyFill="1" applyBorder="1" applyAlignment="1" applyProtection="1">
      <alignment horizontal="center" vertical="top"/>
    </xf>
    <xf numFmtId="166" fontId="10" fillId="5" borderId="9" xfId="6" applyNumberFormat="1" applyFont="1" applyFill="1" applyBorder="1" applyAlignment="1" applyProtection="1">
      <alignment horizontal="center" vertical="top"/>
    </xf>
    <xf numFmtId="166" fontId="10" fillId="7" borderId="12" xfId="6" applyNumberFormat="1" applyFont="1" applyFill="1" applyBorder="1" applyAlignment="1" applyProtection="1">
      <alignment horizontal="center" vertical="top"/>
      <protection locked="0"/>
    </xf>
    <xf numFmtId="166" fontId="10" fillId="7" borderId="46" xfId="6" applyNumberFormat="1" applyFont="1" applyFill="1" applyBorder="1" applyAlignment="1" applyProtection="1">
      <alignment horizontal="center" vertical="top"/>
      <protection locked="0"/>
    </xf>
    <xf numFmtId="39" fontId="10" fillId="7" borderId="20" xfId="6" applyNumberFormat="1" applyFont="1" applyFill="1" applyBorder="1" applyAlignment="1" applyProtection="1">
      <alignment horizontal="left" vertical="top" indent="2"/>
      <protection locked="0"/>
    </xf>
    <xf numFmtId="39" fontId="34" fillId="2" borderId="0" xfId="6" applyNumberFormat="1" applyFont="1" applyFill="1" applyBorder="1" applyAlignment="1" applyProtection="1">
      <alignment horizontal="center" vertical="top"/>
    </xf>
    <xf numFmtId="4" fontId="34" fillId="2" borderId="0" xfId="6" applyNumberFormat="1" applyFont="1" applyFill="1" applyBorder="1" applyAlignment="1" applyProtection="1">
      <alignment horizontal="center" vertical="top"/>
    </xf>
    <xf numFmtId="3" fontId="34" fillId="2" borderId="0" xfId="1" applyNumberFormat="1" applyFont="1" applyFill="1" applyBorder="1" applyAlignment="1" applyProtection="1">
      <alignment horizontal="center" vertical="top"/>
    </xf>
    <xf numFmtId="2" fontId="34" fillId="2" borderId="0" xfId="6" applyNumberFormat="1" applyFont="1" applyFill="1" applyBorder="1" applyAlignment="1" applyProtection="1">
      <alignment horizontal="center" vertical="top"/>
    </xf>
    <xf numFmtId="1" fontId="34" fillId="2" borderId="0" xfId="6" applyNumberFormat="1" applyFont="1" applyFill="1" applyBorder="1" applyAlignment="1" applyProtection="1">
      <alignment horizontal="center" vertical="top"/>
    </xf>
    <xf numFmtId="0" fontId="10" fillId="2" borderId="10" xfId="2" applyFont="1" applyFill="1" applyBorder="1" applyAlignment="1" applyProtection="1">
      <alignment horizontal="center" vertical="center"/>
    </xf>
    <xf numFmtId="39" fontId="10" fillId="2" borderId="20" xfId="6" applyNumberFormat="1" applyFont="1" applyFill="1" applyBorder="1" applyAlignment="1" applyProtection="1">
      <alignment horizontal="left" vertical="center" wrapText="1"/>
    </xf>
    <xf numFmtId="2" fontId="16" fillId="5" borderId="35" xfId="6" applyNumberFormat="1" applyFont="1" applyFill="1" applyBorder="1" applyAlignment="1" applyProtection="1">
      <alignment horizontal="center" vertical="center"/>
    </xf>
    <xf numFmtId="3" fontId="34" fillId="2" borderId="0" xfId="1" applyNumberFormat="1" applyFont="1" applyFill="1" applyBorder="1" applyAlignment="1" applyProtection="1">
      <alignment horizontal="center" vertical="center"/>
    </xf>
    <xf numFmtId="0" fontId="0" fillId="2" borderId="0" xfId="0" applyFill="1" applyAlignment="1" applyProtection="1">
      <alignment vertical="center"/>
    </xf>
    <xf numFmtId="0" fontId="29" fillId="2" borderId="0" xfId="0" applyFont="1" applyFill="1" applyBorder="1" applyAlignment="1" applyProtection="1">
      <alignment vertical="center"/>
    </xf>
    <xf numFmtId="0" fontId="10" fillId="3" borderId="0" xfId="2" applyFont="1" applyFill="1" applyBorder="1" applyAlignment="1" applyProtection="1">
      <alignment horizontal="center" vertical="top"/>
    </xf>
    <xf numFmtId="0" fontId="13" fillId="2" borderId="0" xfId="3" applyFont="1" applyFill="1" applyAlignment="1" applyProtection="1">
      <alignment horizontal="center" vertical="top"/>
    </xf>
    <xf numFmtId="0" fontId="13" fillId="2" borderId="0" xfId="3" applyFont="1" applyFill="1" applyBorder="1" applyAlignment="1" applyProtection="1">
      <alignment horizontal="center" vertical="top"/>
    </xf>
    <xf numFmtId="0" fontId="21" fillId="2" borderId="0" xfId="2" applyFont="1" applyFill="1" applyBorder="1" applyAlignment="1" applyProtection="1">
      <alignment vertical="top"/>
    </xf>
    <xf numFmtId="0" fontId="16" fillId="2" borderId="0" xfId="2" applyFont="1" applyFill="1" applyAlignment="1" applyProtection="1">
      <alignment horizontal="center" vertical="top"/>
    </xf>
    <xf numFmtId="3" fontId="16" fillId="5" borderId="47" xfId="6" applyNumberFormat="1" applyFont="1" applyFill="1" applyBorder="1" applyAlignment="1" applyProtection="1">
      <alignment horizontal="center" vertical="top"/>
    </xf>
    <xf numFmtId="9" fontId="13" fillId="2" borderId="51" xfId="3" applyNumberFormat="1" applyFont="1" applyFill="1" applyBorder="1" applyAlignment="1" applyProtection="1">
      <alignment horizontal="center" vertical="top" wrapText="1"/>
    </xf>
    <xf numFmtId="9" fontId="12" fillId="5" borderId="70" xfId="3" applyNumberFormat="1" applyFont="1" applyFill="1" applyBorder="1" applyAlignment="1" applyProtection="1">
      <alignment horizontal="center" vertical="top"/>
    </xf>
    <xf numFmtId="9" fontId="12" fillId="4" borderId="44" xfId="3" applyNumberFormat="1" applyFont="1" applyFill="1" applyBorder="1" applyAlignment="1" applyProtection="1">
      <alignment horizontal="center" vertical="top"/>
    </xf>
    <xf numFmtId="9" fontId="12" fillId="7" borderId="44" xfId="3" applyNumberFormat="1" applyFont="1" applyFill="1" applyBorder="1" applyAlignment="1" applyProtection="1">
      <alignment horizontal="center" vertical="top"/>
      <protection locked="0"/>
    </xf>
    <xf numFmtId="9" fontId="12" fillId="7" borderId="15" xfId="3" applyNumberFormat="1" applyFont="1" applyFill="1" applyBorder="1" applyAlignment="1" applyProtection="1">
      <alignment horizontal="center" vertical="top"/>
      <protection locked="0"/>
    </xf>
    <xf numFmtId="9" fontId="12" fillId="7" borderId="22" xfId="3" applyNumberFormat="1" applyFont="1" applyFill="1" applyBorder="1" applyAlignment="1" applyProtection="1">
      <alignment horizontal="center" vertical="top"/>
      <protection locked="0"/>
    </xf>
    <xf numFmtId="9" fontId="12" fillId="8" borderId="12" xfId="3" applyNumberFormat="1" applyFont="1" applyFill="1" applyBorder="1" applyAlignment="1" applyProtection="1">
      <alignment horizontal="center" vertical="top"/>
    </xf>
    <xf numFmtId="0" fontId="20" fillId="2" borderId="0" xfId="2" applyFont="1" applyFill="1" applyAlignment="1" applyProtection="1">
      <alignment vertical="top"/>
    </xf>
    <xf numFmtId="0" fontId="20" fillId="2" borderId="30" xfId="2" applyFont="1" applyFill="1" applyBorder="1" applyAlignment="1" applyProtection="1">
      <alignment vertical="top"/>
    </xf>
    <xf numFmtId="3" fontId="10" fillId="7" borderId="39" xfId="6" applyNumberFormat="1" applyFont="1" applyFill="1" applyBorder="1" applyAlignment="1" applyProtection="1">
      <alignment horizontal="center" vertical="top"/>
      <protection locked="0"/>
    </xf>
    <xf numFmtId="2" fontId="10" fillId="7" borderId="46" xfId="6" applyNumberFormat="1" applyFont="1" applyFill="1" applyBorder="1" applyAlignment="1" applyProtection="1">
      <alignment horizontal="center" vertical="top"/>
      <protection locked="0"/>
    </xf>
    <xf numFmtId="2" fontId="10" fillId="7" borderId="39" xfId="6" applyNumberFormat="1" applyFont="1" applyFill="1" applyBorder="1" applyAlignment="1" applyProtection="1">
      <alignment horizontal="center" vertical="center"/>
      <protection locked="0"/>
    </xf>
    <xf numFmtId="2" fontId="10" fillId="3" borderId="46" xfId="6" applyNumberFormat="1" applyFont="1" applyFill="1" applyBorder="1" applyAlignment="1" applyProtection="1">
      <alignment horizontal="center" vertical="top"/>
    </xf>
    <xf numFmtId="3" fontId="10" fillId="7" borderId="48" xfId="6" applyNumberFormat="1" applyFont="1" applyFill="1" applyBorder="1" applyAlignment="1" applyProtection="1">
      <alignment horizontal="center" vertical="top"/>
      <protection locked="0"/>
    </xf>
    <xf numFmtId="3" fontId="16" fillId="5" borderId="35" xfId="1" applyNumberFormat="1" applyFont="1" applyFill="1" applyBorder="1" applyAlignment="1" applyProtection="1">
      <alignment horizontal="center" vertical="top"/>
    </xf>
    <xf numFmtId="1" fontId="10" fillId="9" borderId="46" xfId="6" applyNumberFormat="1" applyFont="1" applyFill="1" applyBorder="1" applyAlignment="1" applyProtection="1">
      <alignment horizontal="center" vertical="top"/>
      <protection locked="0"/>
    </xf>
    <xf numFmtId="0" fontId="10" fillId="3" borderId="0" xfId="2" applyFont="1" applyFill="1" applyBorder="1" applyAlignment="1" applyProtection="1">
      <alignment horizontal="center" vertical="top"/>
    </xf>
    <xf numFmtId="0" fontId="21" fillId="2" borderId="0" xfId="2" applyFont="1" applyFill="1" applyBorder="1" applyAlignment="1" applyProtection="1">
      <alignment vertical="top"/>
    </xf>
    <xf numFmtId="0" fontId="16" fillId="2" borderId="0" xfId="2" applyFont="1" applyFill="1" applyAlignment="1" applyProtection="1">
      <alignment horizontal="center" vertical="top"/>
    </xf>
    <xf numFmtId="39" fontId="10" fillId="0" borderId="45" xfId="6" applyNumberFormat="1" applyFont="1" applyFill="1" applyBorder="1" applyAlignment="1" applyProtection="1">
      <alignment vertical="top"/>
    </xf>
    <xf numFmtId="0" fontId="16" fillId="2" borderId="5" xfId="2" applyFont="1" applyFill="1" applyBorder="1" applyAlignment="1" applyProtection="1">
      <alignment horizontal="center" vertical="top" wrapText="1"/>
    </xf>
    <xf numFmtId="0" fontId="16" fillId="2" borderId="6" xfId="2" applyFont="1" applyFill="1" applyBorder="1" applyAlignment="1" applyProtection="1">
      <alignment horizontal="left" vertical="top" wrapText="1"/>
    </xf>
    <xf numFmtId="37" fontId="16" fillId="5" borderId="73" xfId="6" applyNumberFormat="1" applyFont="1" applyFill="1" applyBorder="1" applyAlignment="1" applyProtection="1">
      <alignment horizontal="center" vertical="top" wrapText="1"/>
    </xf>
    <xf numFmtId="37" fontId="16" fillId="2" borderId="65" xfId="6" applyNumberFormat="1" applyFont="1" applyFill="1" applyBorder="1" applyAlignment="1" applyProtection="1">
      <alignment horizontal="center" vertical="top" wrapText="1"/>
    </xf>
    <xf numFmtId="0" fontId="12" fillId="0" borderId="12" xfId="3" applyFont="1" applyFill="1" applyBorder="1" applyAlignment="1" applyProtection="1">
      <alignment horizontal="left" vertical="top" indent="1"/>
    </xf>
    <xf numFmtId="0" fontId="12" fillId="0" borderId="13" xfId="3" applyFont="1" applyFill="1" applyBorder="1" applyAlignment="1" applyProtection="1">
      <alignment horizontal="left" vertical="top" indent="1"/>
    </xf>
    <xf numFmtId="0" fontId="10" fillId="3" borderId="0" xfId="2" applyFont="1" applyFill="1" applyBorder="1" applyAlignment="1" applyProtection="1">
      <alignment horizontal="center" vertical="top"/>
    </xf>
    <xf numFmtId="0" fontId="13" fillId="0" borderId="0" xfId="3" applyFont="1" applyFill="1" applyBorder="1" applyAlignment="1" applyProtection="1">
      <alignment horizontal="center" vertical="top"/>
    </xf>
    <xf numFmtId="0" fontId="13" fillId="0" borderId="7" xfId="3" applyFont="1" applyFill="1" applyBorder="1" applyAlignment="1" applyProtection="1">
      <alignment vertical="top"/>
    </xf>
    <xf numFmtId="0" fontId="13" fillId="0" borderId="65" xfId="3" applyFont="1" applyFill="1" applyBorder="1" applyAlignment="1" applyProtection="1">
      <alignment vertical="top"/>
    </xf>
    <xf numFmtId="0" fontId="12" fillId="7" borderId="12" xfId="3" applyFont="1" applyFill="1" applyBorder="1" applyAlignment="1" applyProtection="1">
      <alignment vertical="top"/>
      <protection locked="0"/>
    </xf>
    <xf numFmtId="0" fontId="12" fillId="7" borderId="63" xfId="3" applyFont="1" applyFill="1" applyBorder="1" applyAlignment="1" applyProtection="1">
      <alignment vertical="top"/>
      <protection locked="0"/>
    </xf>
    <xf numFmtId="0" fontId="12" fillId="0" borderId="12" xfId="3" applyFont="1" applyFill="1" applyBorder="1" applyAlignment="1" applyProtection="1">
      <alignment vertical="top"/>
    </xf>
    <xf numFmtId="0" fontId="12" fillId="0" borderId="13" xfId="3" applyFont="1" applyFill="1" applyBorder="1" applyAlignment="1" applyProtection="1">
      <alignment vertical="top"/>
    </xf>
    <xf numFmtId="0" fontId="17" fillId="0" borderId="19" xfId="2" applyFont="1" applyFill="1" applyBorder="1" applyAlignment="1" applyProtection="1">
      <alignment vertical="top" wrapText="1"/>
    </xf>
    <xf numFmtId="0" fontId="17" fillId="0" borderId="62" xfId="2" applyFont="1" applyFill="1" applyBorder="1" applyAlignment="1" applyProtection="1">
      <alignment vertical="top" wrapText="1"/>
    </xf>
    <xf numFmtId="0" fontId="12" fillId="0" borderId="12" xfId="3" applyFont="1" applyFill="1" applyBorder="1" applyAlignment="1" applyProtection="1">
      <alignment vertical="top" wrapText="1"/>
    </xf>
    <xf numFmtId="0" fontId="12" fillId="0" borderId="20" xfId="3" applyFont="1" applyFill="1" applyBorder="1" applyAlignment="1" applyProtection="1">
      <alignment vertical="top" wrapText="1"/>
    </xf>
    <xf numFmtId="0" fontId="12" fillId="0" borderId="20" xfId="3" applyFont="1" applyFill="1" applyBorder="1" applyAlignment="1" applyProtection="1">
      <alignment vertical="top"/>
    </xf>
    <xf numFmtId="0" fontId="13" fillId="0" borderId="22" xfId="3" applyFont="1" applyFill="1" applyBorder="1" applyAlignment="1" applyProtection="1">
      <alignment vertical="top"/>
    </xf>
    <xf numFmtId="0" fontId="13" fillId="0" borderId="23" xfId="3" applyFont="1" applyFill="1" applyBorder="1" applyAlignment="1" applyProtection="1">
      <alignment vertical="top"/>
    </xf>
    <xf numFmtId="0" fontId="12" fillId="0" borderId="15" xfId="3" applyFont="1" applyFill="1" applyBorder="1" applyAlignment="1" applyProtection="1">
      <alignment horizontal="left" vertical="top" indent="1"/>
    </xf>
    <xf numFmtId="0" fontId="12" fillId="0" borderId="16" xfId="3" applyFont="1" applyFill="1" applyBorder="1" applyAlignment="1" applyProtection="1">
      <alignment horizontal="left" vertical="top" indent="1"/>
    </xf>
    <xf numFmtId="0" fontId="16" fillId="3" borderId="0" xfId="2" applyFont="1" applyFill="1" applyBorder="1" applyAlignment="1" applyProtection="1">
      <alignment horizontal="center" vertical="top"/>
    </xf>
    <xf numFmtId="0" fontId="13" fillId="2" borderId="0" xfId="3" applyFont="1" applyFill="1" applyAlignment="1" applyProtection="1">
      <alignment horizontal="center" vertical="top" wrapText="1"/>
    </xf>
    <xf numFmtId="0" fontId="13" fillId="2" borderId="0" xfId="3" applyFont="1" applyFill="1" applyAlignment="1" applyProtection="1">
      <alignment horizontal="center" vertical="top"/>
    </xf>
    <xf numFmtId="0" fontId="13" fillId="2" borderId="24" xfId="3" applyFont="1" applyFill="1" applyBorder="1" applyAlignment="1" applyProtection="1">
      <alignment horizontal="left" vertical="top"/>
    </xf>
    <xf numFmtId="0" fontId="13" fillId="2" borderId="55" xfId="3" applyFont="1" applyFill="1" applyBorder="1" applyAlignment="1" applyProtection="1">
      <alignment horizontal="left" vertical="top"/>
    </xf>
    <xf numFmtId="0" fontId="13" fillId="2" borderId="37" xfId="3" applyFont="1" applyFill="1" applyBorder="1" applyAlignment="1" applyProtection="1">
      <alignment horizontal="left" vertical="top"/>
    </xf>
    <xf numFmtId="0" fontId="13" fillId="2" borderId="25" xfId="3" applyFont="1" applyFill="1" applyBorder="1" applyAlignment="1" applyProtection="1">
      <alignment horizontal="left" vertical="top"/>
    </xf>
    <xf numFmtId="0" fontId="13" fillId="2" borderId="68" xfId="3" applyFont="1" applyFill="1" applyBorder="1" applyAlignment="1" applyProtection="1">
      <alignment horizontal="left" vertical="top"/>
    </xf>
    <xf numFmtId="0" fontId="13" fillId="2" borderId="38" xfId="3" applyFont="1" applyFill="1" applyBorder="1" applyAlignment="1" applyProtection="1">
      <alignment horizontal="left" vertical="top"/>
    </xf>
    <xf numFmtId="168" fontId="13" fillId="2" borderId="25" xfId="3" applyNumberFormat="1" applyFont="1" applyFill="1" applyBorder="1" applyAlignment="1" applyProtection="1">
      <alignment horizontal="center" vertical="top" wrapText="1"/>
    </xf>
    <xf numFmtId="168" fontId="13" fillId="2" borderId="68" xfId="3" applyNumberFormat="1" applyFont="1" applyFill="1" applyBorder="1" applyAlignment="1" applyProtection="1">
      <alignment horizontal="center" vertical="top" wrapText="1"/>
    </xf>
    <xf numFmtId="168" fontId="13" fillId="2" borderId="38" xfId="3" applyNumberFormat="1" applyFont="1" applyFill="1" applyBorder="1" applyAlignment="1" applyProtection="1">
      <alignment horizontal="center" vertical="top" wrapText="1"/>
    </xf>
    <xf numFmtId="166" fontId="13" fillId="2" borderId="25" xfId="3" applyNumberFormat="1" applyFont="1" applyFill="1" applyBorder="1" applyAlignment="1" applyProtection="1">
      <alignment horizontal="center" vertical="top" wrapText="1"/>
    </xf>
    <xf numFmtId="166" fontId="13" fillId="2" borderId="68" xfId="3" applyNumberFormat="1" applyFont="1" applyFill="1" applyBorder="1" applyAlignment="1" applyProtection="1">
      <alignment horizontal="center" vertical="top" wrapText="1"/>
    </xf>
    <xf numFmtId="166" fontId="13" fillId="2" borderId="38" xfId="3" applyNumberFormat="1" applyFont="1" applyFill="1" applyBorder="1" applyAlignment="1" applyProtection="1">
      <alignment horizontal="center" vertical="top" wrapText="1"/>
    </xf>
    <xf numFmtId="9" fontId="13" fillId="2" borderId="26" xfId="3" applyNumberFormat="1" applyFont="1" applyFill="1" applyBorder="1" applyAlignment="1" applyProtection="1">
      <alignment horizontal="center" vertical="top" wrapText="1"/>
    </xf>
    <xf numFmtId="9" fontId="13" fillId="2" borderId="69" xfId="3" applyNumberFormat="1" applyFont="1" applyFill="1" applyBorder="1" applyAlignment="1" applyProtection="1">
      <alignment horizontal="center" vertical="top" wrapText="1"/>
    </xf>
    <xf numFmtId="9" fontId="13" fillId="2" borderId="27" xfId="3" applyNumberFormat="1" applyFont="1" applyFill="1" applyBorder="1" applyAlignment="1" applyProtection="1">
      <alignment horizontal="center" vertical="top" wrapText="1"/>
    </xf>
    <xf numFmtId="9" fontId="13" fillId="2" borderId="12" xfId="3" applyNumberFormat="1" applyFont="1" applyFill="1" applyBorder="1" applyAlignment="1" applyProtection="1">
      <alignment horizontal="center" vertical="top" wrapText="1"/>
    </xf>
    <xf numFmtId="9" fontId="13" fillId="2" borderId="13" xfId="3" applyNumberFormat="1" applyFont="1" applyFill="1" applyBorder="1" applyAlignment="1" applyProtection="1">
      <alignment horizontal="center" vertical="top" wrapText="1"/>
    </xf>
    <xf numFmtId="9" fontId="13" fillId="2" borderId="20" xfId="3" applyNumberFormat="1" applyFont="1" applyFill="1" applyBorder="1" applyAlignment="1" applyProtection="1">
      <alignment horizontal="center" vertical="top" wrapText="1"/>
    </xf>
    <xf numFmtId="9" fontId="13" fillId="2" borderId="71" xfId="3" applyNumberFormat="1" applyFont="1" applyFill="1" applyBorder="1" applyAlignment="1" applyProtection="1">
      <alignment horizontal="center" vertical="top" wrapText="1"/>
    </xf>
    <xf numFmtId="9" fontId="13" fillId="2" borderId="72" xfId="3" applyNumberFormat="1" applyFont="1" applyFill="1" applyBorder="1" applyAlignment="1" applyProtection="1">
      <alignment horizontal="center" vertical="top" wrapText="1"/>
    </xf>
    <xf numFmtId="0" fontId="12" fillId="7" borderId="12" xfId="3" applyFont="1" applyFill="1" applyBorder="1" applyAlignment="1" applyProtection="1">
      <alignment vertical="top" wrapText="1"/>
      <protection locked="0"/>
    </xf>
    <xf numFmtId="0" fontId="12" fillId="7" borderId="20" xfId="3" applyFont="1" applyFill="1" applyBorder="1" applyAlignment="1" applyProtection="1">
      <alignment vertical="top" wrapText="1"/>
      <protection locked="0"/>
    </xf>
    <xf numFmtId="0" fontId="10" fillId="2" borderId="12" xfId="2" applyFont="1" applyFill="1" applyBorder="1" applyAlignment="1" applyProtection="1">
      <alignment vertical="top"/>
    </xf>
    <xf numFmtId="0" fontId="10" fillId="2" borderId="20" xfId="2" applyFont="1" applyFill="1" applyBorder="1" applyAlignment="1" applyProtection="1">
      <alignment vertical="top"/>
    </xf>
    <xf numFmtId="0" fontId="10" fillId="2" borderId="11" xfId="2" applyFont="1" applyFill="1" applyBorder="1" applyAlignment="1" applyProtection="1">
      <alignment vertical="top"/>
    </xf>
    <xf numFmtId="0" fontId="12" fillId="2" borderId="11" xfId="3" applyFont="1" applyFill="1" applyBorder="1" applyAlignment="1" applyProtection="1">
      <alignment vertical="top"/>
    </xf>
    <xf numFmtId="0" fontId="12" fillId="2" borderId="12" xfId="3" applyFont="1" applyFill="1" applyBorder="1" applyAlignment="1" applyProtection="1">
      <alignment horizontal="left" vertical="top" wrapText="1"/>
    </xf>
    <xf numFmtId="0" fontId="12" fillId="2" borderId="20" xfId="3" applyFont="1" applyFill="1" applyBorder="1" applyAlignment="1" applyProtection="1">
      <alignment horizontal="left" vertical="top" wrapText="1"/>
    </xf>
    <xf numFmtId="0" fontId="12" fillId="2" borderId="12" xfId="3" applyFont="1" applyFill="1" applyBorder="1" applyAlignment="1" applyProtection="1">
      <alignment vertical="top" wrapText="1"/>
    </xf>
    <xf numFmtId="0" fontId="12" fillId="2" borderId="20" xfId="3" applyFont="1" applyFill="1" applyBorder="1" applyAlignment="1" applyProtection="1">
      <alignment vertical="top" wrapText="1"/>
    </xf>
    <xf numFmtId="0" fontId="12" fillId="2" borderId="12" xfId="3" applyFont="1" applyFill="1" applyBorder="1" applyAlignment="1" applyProtection="1">
      <alignment vertical="top"/>
    </xf>
    <xf numFmtId="0" fontId="12" fillId="2" borderId="20" xfId="3" applyFont="1" applyFill="1" applyBorder="1" applyAlignment="1" applyProtection="1">
      <alignment vertical="top"/>
    </xf>
    <xf numFmtId="0" fontId="12" fillId="2" borderId="44" xfId="3" applyFont="1" applyFill="1" applyBorder="1" applyAlignment="1" applyProtection="1">
      <alignment vertical="top" wrapText="1"/>
    </xf>
    <xf numFmtId="0" fontId="12" fillId="2" borderId="45" xfId="3" applyFont="1" applyFill="1" applyBorder="1" applyAlignment="1" applyProtection="1">
      <alignment vertical="top" wrapText="1"/>
    </xf>
    <xf numFmtId="0" fontId="12" fillId="2" borderId="11" xfId="3" applyFont="1" applyFill="1" applyBorder="1" applyAlignment="1" applyProtection="1">
      <alignment horizontal="left" vertical="top" wrapText="1"/>
    </xf>
    <xf numFmtId="0" fontId="13" fillId="2" borderId="0" xfId="3" applyFont="1" applyFill="1" applyBorder="1" applyAlignment="1" applyProtection="1">
      <alignment horizontal="center" vertical="top" wrapText="1"/>
    </xf>
    <xf numFmtId="0" fontId="13" fillId="2" borderId="0" xfId="3" applyFont="1" applyFill="1" applyBorder="1" applyAlignment="1" applyProtection="1">
      <alignment horizontal="center" vertical="top"/>
    </xf>
    <xf numFmtId="0" fontId="13" fillId="2" borderId="24" xfId="3" applyFont="1" applyFill="1" applyBorder="1" applyAlignment="1" applyProtection="1">
      <alignment horizontal="center" vertical="top"/>
    </xf>
    <xf numFmtId="0" fontId="13" fillId="2" borderId="55" xfId="3" applyFont="1" applyFill="1" applyBorder="1" applyAlignment="1" applyProtection="1">
      <alignment horizontal="center" vertical="top"/>
    </xf>
    <xf numFmtId="0" fontId="13" fillId="2" borderId="37" xfId="3" applyFont="1" applyFill="1" applyBorder="1" applyAlignment="1" applyProtection="1">
      <alignment horizontal="center" vertical="top"/>
    </xf>
    <xf numFmtId="9" fontId="13" fillId="2" borderId="63" xfId="3" applyNumberFormat="1" applyFont="1" applyFill="1" applyBorder="1" applyAlignment="1" applyProtection="1">
      <alignment horizontal="center" vertical="top" wrapText="1"/>
    </xf>
    <xf numFmtId="0" fontId="21" fillId="2" borderId="0" xfId="2" applyFont="1" applyFill="1" applyBorder="1" applyAlignment="1" applyProtection="1">
      <alignment vertical="top"/>
    </xf>
    <xf numFmtId="0" fontId="16" fillId="2" borderId="0" xfId="2" applyFont="1" applyFill="1" applyAlignment="1" applyProtection="1">
      <alignment horizontal="center" vertical="top" wrapText="1"/>
    </xf>
    <xf numFmtId="0" fontId="21" fillId="2" borderId="42" xfId="2" applyFont="1" applyFill="1" applyBorder="1" applyAlignment="1" applyProtection="1">
      <alignment vertical="top" wrapText="1"/>
    </xf>
    <xf numFmtId="0" fontId="16" fillId="2" borderId="25" xfId="2" applyFont="1" applyFill="1" applyBorder="1" applyAlignment="1" applyProtection="1">
      <alignment horizontal="left" vertical="top" wrapText="1"/>
    </xf>
    <xf numFmtId="0" fontId="16" fillId="2" borderId="28" xfId="2" applyFont="1" applyFill="1" applyBorder="1" applyAlignment="1" applyProtection="1">
      <alignment horizontal="left" vertical="top" wrapText="1"/>
    </xf>
    <xf numFmtId="37" fontId="16" fillId="2" borderId="25" xfId="6" applyNumberFormat="1" applyFont="1" applyFill="1" applyBorder="1" applyAlignment="1" applyProtection="1">
      <alignment horizontal="center" vertical="top" wrapText="1"/>
    </xf>
    <xf numFmtId="37" fontId="16" fillId="2" borderId="28" xfId="6" applyNumberFormat="1" applyFont="1" applyFill="1" applyBorder="1" applyAlignment="1" applyProtection="1">
      <alignment horizontal="center" vertical="top" wrapText="1"/>
    </xf>
    <xf numFmtId="3" fontId="16" fillId="2" borderId="25" xfId="6" applyNumberFormat="1" applyFont="1" applyFill="1" applyBorder="1" applyAlignment="1" applyProtection="1">
      <alignment horizontal="center" vertical="top" wrapText="1"/>
    </xf>
    <xf numFmtId="3" fontId="16" fillId="2" borderId="28" xfId="6" applyNumberFormat="1" applyFont="1" applyFill="1" applyBorder="1" applyAlignment="1" applyProtection="1">
      <alignment horizontal="center" vertical="top" wrapText="1"/>
    </xf>
    <xf numFmtId="37" fontId="16" fillId="2" borderId="50" xfId="6" applyNumberFormat="1" applyFont="1" applyFill="1" applyBorder="1" applyAlignment="1" applyProtection="1">
      <alignment horizontal="center" vertical="top" wrapText="1"/>
    </xf>
    <xf numFmtId="37" fontId="16" fillId="2" borderId="68" xfId="6" applyNumberFormat="1" applyFont="1" applyFill="1" applyBorder="1" applyAlignment="1" applyProtection="1">
      <alignment horizontal="center" vertical="top" wrapText="1"/>
    </xf>
    <xf numFmtId="165" fontId="16" fillId="2" borderId="25" xfId="5" applyNumberFormat="1" applyFont="1" applyFill="1" applyBorder="1" applyAlignment="1" applyProtection="1">
      <alignment horizontal="center" vertical="top" wrapText="1"/>
    </xf>
    <xf numFmtId="165" fontId="16" fillId="2" borderId="43" xfId="5" applyNumberFormat="1" applyFont="1" applyFill="1" applyBorder="1" applyAlignment="1" applyProtection="1">
      <alignment horizontal="center" vertical="top" wrapText="1"/>
    </xf>
    <xf numFmtId="165" fontId="16" fillId="2" borderId="28" xfId="5" applyNumberFormat="1" applyFont="1" applyFill="1" applyBorder="1" applyAlignment="1" applyProtection="1">
      <alignment horizontal="center" vertical="top" wrapText="1"/>
    </xf>
    <xf numFmtId="9" fontId="13" fillId="2" borderId="67" xfId="3" applyNumberFormat="1" applyFont="1" applyFill="1" applyBorder="1" applyAlignment="1" applyProtection="1">
      <alignment horizontal="center" vertical="top" wrapText="1"/>
    </xf>
    <xf numFmtId="3" fontId="16" fillId="2" borderId="67" xfId="6" applyNumberFormat="1" applyFont="1" applyFill="1" applyBorder="1" applyAlignment="1" applyProtection="1">
      <alignment horizontal="center" vertical="top" wrapText="1"/>
    </xf>
    <xf numFmtId="3" fontId="16" fillId="2" borderId="54" xfId="6" applyNumberFormat="1" applyFont="1" applyFill="1" applyBorder="1" applyAlignment="1" applyProtection="1">
      <alignment horizontal="center" vertical="top" wrapText="1"/>
    </xf>
    <xf numFmtId="165" fontId="16" fillId="2" borderId="50" xfId="5" applyNumberFormat="1" applyFont="1" applyFill="1" applyBorder="1" applyAlignment="1" applyProtection="1">
      <alignment horizontal="center" vertical="top" wrapText="1"/>
    </xf>
    <xf numFmtId="165" fontId="16" fillId="2" borderId="68" xfId="5" applyNumberFormat="1" applyFont="1" applyFill="1" applyBorder="1" applyAlignment="1" applyProtection="1">
      <alignment horizontal="center" vertical="top" wrapText="1"/>
    </xf>
    <xf numFmtId="165" fontId="16" fillId="2" borderId="32" xfId="5" applyNumberFormat="1" applyFont="1" applyFill="1" applyBorder="1" applyAlignment="1" applyProtection="1">
      <alignment horizontal="center" vertical="top" wrapText="1"/>
    </xf>
    <xf numFmtId="165" fontId="10" fillId="7" borderId="22" xfId="2" applyNumberFormat="1" applyFont="1" applyFill="1" applyBorder="1" applyAlignment="1" applyProtection="1">
      <alignment horizontal="center" vertical="top"/>
      <protection locked="0"/>
    </xf>
    <xf numFmtId="165" fontId="10" fillId="7" borderId="64" xfId="2" applyNumberFormat="1" applyFont="1" applyFill="1" applyBorder="1" applyAlignment="1" applyProtection="1">
      <alignment horizontal="center" vertical="top"/>
      <protection locked="0"/>
    </xf>
    <xf numFmtId="0" fontId="16" fillId="2" borderId="0" xfId="2" applyFont="1" applyFill="1" applyAlignment="1" applyProtection="1">
      <alignment horizontal="center" vertical="top"/>
    </xf>
    <xf numFmtId="10" fontId="10" fillId="7" borderId="12" xfId="1" applyNumberFormat="1" applyFont="1" applyFill="1" applyBorder="1" applyAlignment="1" applyProtection="1">
      <alignment horizontal="center" vertical="top"/>
      <protection locked="0"/>
    </xf>
    <xf numFmtId="10" fontId="10" fillId="7" borderId="63" xfId="1" applyNumberFormat="1" applyFont="1" applyFill="1" applyBorder="1" applyAlignment="1" applyProtection="1">
      <alignment horizontal="center" vertical="top"/>
      <protection locked="0"/>
    </xf>
    <xf numFmtId="166" fontId="10" fillId="7" borderId="12" xfId="1" applyNumberFormat="1" applyFont="1" applyFill="1" applyBorder="1" applyAlignment="1" applyProtection="1">
      <alignment horizontal="center" vertical="top"/>
      <protection locked="0"/>
    </xf>
    <xf numFmtId="166" fontId="10" fillId="7" borderId="63" xfId="1" applyNumberFormat="1" applyFont="1" applyFill="1" applyBorder="1" applyAlignment="1" applyProtection="1">
      <alignment horizontal="center" vertical="top"/>
      <protection locked="0"/>
    </xf>
    <xf numFmtId="0" fontId="21" fillId="2" borderId="0" xfId="2" applyFont="1" applyFill="1" applyBorder="1" applyAlignment="1" applyProtection="1">
      <alignment horizontal="center" vertical="top"/>
    </xf>
  </cellXfs>
  <cellStyles count="33">
    <cellStyle name="Comma 2" xfId="6"/>
    <cellStyle name="Comma 3" xfId="7"/>
    <cellStyle name="Comma 3 2" xfId="8"/>
    <cellStyle name="Comma 3 2 2" xfId="25"/>
    <cellStyle name="Comma 4" xfId="9"/>
    <cellStyle name="Currency 2" xfId="10"/>
    <cellStyle name="Currency 2 2" xfId="5"/>
    <cellStyle name="Currency 3" xfId="11"/>
    <cellStyle name="Currency 4" xfId="12"/>
    <cellStyle name="Currency 5" xfId="13"/>
    <cellStyle name="Currency 6" xfId="26"/>
    <cellStyle name="Hyperlink" xfId="4" builtinId="8"/>
    <cellStyle name="Map Labels" xfId="14"/>
    <cellStyle name="Map Legend" xfId="15"/>
    <cellStyle name="Normal" xfId="0" builtinId="0"/>
    <cellStyle name="Normal 2" xfId="16"/>
    <cellStyle name="Normal 2 2" xfId="2"/>
    <cellStyle name="Normal 2 3" xfId="27"/>
    <cellStyle name="Normal 3" xfId="17"/>
    <cellStyle name="Normal 3 2" xfId="18"/>
    <cellStyle name="Normal 4" xfId="19"/>
    <cellStyle name="Normal 5" xfId="3"/>
    <cellStyle name="Normal 5 2" xfId="20"/>
    <cellStyle name="Normal 5 2 2" xfId="28"/>
    <cellStyle name="Normal 5 3" xfId="29"/>
    <cellStyle name="Percent" xfId="1" builtinId="5"/>
    <cellStyle name="Percent 2" xfId="21"/>
    <cellStyle name="Percent 2 2" xfId="22"/>
    <cellStyle name="Percent 2 3" xfId="30"/>
    <cellStyle name="Percent 2 4" xfId="31"/>
    <cellStyle name="Percent 3" xfId="23"/>
    <cellStyle name="Percent 4" xfId="32"/>
    <cellStyle name="STYLE1" xfId="24"/>
  </cellStyles>
  <dxfs count="25">
    <dxf>
      <font>
        <color auto="1"/>
      </font>
      <fill>
        <patternFill>
          <bgColor rgb="FFF4BFA2"/>
        </patternFill>
      </fill>
    </dxf>
    <dxf>
      <fill>
        <patternFill>
          <bgColor rgb="FFFF0000"/>
        </patternFill>
      </fill>
    </dxf>
    <dxf>
      <fill>
        <patternFill>
          <bgColor rgb="FFFF0000"/>
        </patternFill>
      </fill>
    </dxf>
    <dxf>
      <fill>
        <patternFill patternType="lightDown"/>
      </fill>
    </dxf>
    <dxf>
      <fill>
        <patternFill patternType="lightDown"/>
      </fill>
    </dxf>
    <dxf>
      <fill>
        <patternFill>
          <bgColor rgb="FFF4BFA2"/>
        </patternFill>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bgColor rgb="FFF4BFA2"/>
        </patternFill>
      </fill>
    </dxf>
    <dxf>
      <fill>
        <patternFill patternType="lightUp"/>
      </fill>
    </dxf>
    <dxf>
      <fill>
        <patternFill patternType="lightUp"/>
      </fill>
    </dxf>
    <dxf>
      <fill>
        <patternFill>
          <bgColor rgb="FFF4BFA2"/>
        </patternFill>
      </fill>
    </dxf>
    <dxf>
      <font>
        <color auto="1"/>
      </font>
      <fill>
        <patternFill>
          <bgColor rgb="FFF4BFA2"/>
        </patternFill>
      </fill>
    </dxf>
    <dxf>
      <font>
        <color auto="1"/>
      </font>
      <fill>
        <patternFill>
          <bgColor rgb="FFF4BFA2"/>
        </patternFill>
      </fill>
    </dxf>
    <dxf>
      <font>
        <color auto="1"/>
      </font>
      <fill>
        <patternFill>
          <bgColor rgb="FFF4BFA2"/>
        </patternFill>
      </fill>
    </dxf>
    <dxf>
      <font>
        <color auto="1"/>
      </font>
      <fill>
        <patternFill>
          <bgColor rgb="FFF4BFA2"/>
        </patternFill>
      </fill>
    </dxf>
    <dxf>
      <fill>
        <patternFill>
          <bgColor rgb="FFF4BFA2"/>
        </patternFill>
      </fill>
    </dxf>
    <dxf>
      <fill>
        <patternFill>
          <bgColor rgb="FFF4BFA2"/>
        </patternFill>
      </fill>
    </dxf>
  </dxfs>
  <tableStyles count="0" defaultTableStyle="TableStyleMedium2" defaultPivotStyle="PivotStyleLight16"/>
  <colors>
    <mruColors>
      <color rgb="FFF4BFA2"/>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smith/AppData/Local/Microsoft/Windows/Temporary%20Internet%20Files/Content.Outlook/CKY88T14/ME/FY2013_ME_Claims_Geo_Analysis_P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pawlowski/AppData/Local/Microsoft/Windows/Temporary%20Internet%20Files/Content.Outlook/8ZGSI9OO/Employment%20Services%20Rate%20Rebasing%20Provider%20Surve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pawlowski/AppData/Local/Microsoft/Windows/Temporary%20Internet%20Files/Content.Outlook/8ZGSI9OO/OR%20Employment%20Day%20Rate-Setting%20Provider%20Surve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S_Clients"/>
      <sheetName val="Service_Key"/>
      <sheetName val="PVT"/>
      <sheetName val="All Summ"/>
      <sheetName val="Map_Data_Prov"/>
      <sheetName val="Map_Data_Tracts"/>
      <sheetName val="Overview"/>
      <sheetName val="Cover"/>
      <sheetName val="Contents"/>
      <sheetName val="ClientLoc_Map"/>
      <sheetName val="T2021"/>
      <sheetName val="T2021_Map"/>
      <sheetName val="T2017"/>
      <sheetName val="T2017_Map"/>
      <sheetName val="H2023"/>
      <sheetName val="H2023_Map"/>
      <sheetName val="T2034"/>
      <sheetName val="T2034_Map"/>
      <sheetName val="FY2013_ME_Claims_Geo_Analysis_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 val="Cover"/>
      <sheetName val="Contact Info &amp; Revenues"/>
      <sheetName val="Admin Staff"/>
      <sheetName val="Admin Other"/>
      <sheetName val="Indiv Details-Coach"/>
      <sheetName val="Job Coaches"/>
      <sheetName val="Indiv Details-Develop"/>
      <sheetName val="Job Developers"/>
      <sheetName val="StaffQuals"/>
    </sheetNames>
    <sheetDataSet>
      <sheetData sheetId="0">
        <row r="1">
          <cell r="A1" t="str">
            <v>Initial</v>
          </cell>
          <cell r="B1" t="str">
            <v>Tier 1</v>
          </cell>
          <cell r="C1" t="str">
            <v>Yes</v>
          </cell>
          <cell r="D1" t="str">
            <v>Yes</v>
          </cell>
        </row>
        <row r="2">
          <cell r="A2" t="str">
            <v>Ongoing</v>
          </cell>
          <cell r="B2" t="str">
            <v>Tier 2</v>
          </cell>
          <cell r="C2" t="str">
            <v>No</v>
          </cell>
          <cell r="D2" t="str">
            <v>No</v>
          </cell>
        </row>
        <row r="3">
          <cell r="A3" t="str">
            <v>Maintenance</v>
          </cell>
          <cell r="B3" t="str">
            <v>Tier 3</v>
          </cell>
          <cell r="D3" t="str">
            <v>Employed &lt; 90 Days</v>
          </cell>
        </row>
        <row r="4">
          <cell r="B4" t="str">
            <v>Tier 4</v>
          </cell>
        </row>
        <row r="5">
          <cell r="B5" t="str">
            <v>Tier 5</v>
          </cell>
        </row>
        <row r="6">
          <cell r="B6" t="str">
            <v>Tier 6</v>
          </cell>
        </row>
        <row r="7">
          <cell r="B7" t="str">
            <v>Tier 7</v>
          </cell>
        </row>
      </sheetData>
      <sheetData sheetId="1" refreshError="1"/>
      <sheetData sheetId="2"/>
      <sheetData sheetId="3">
        <row r="10">
          <cell r="B10" t="str">
            <v>Not Applicable</v>
          </cell>
        </row>
        <row r="11">
          <cell r="B11" t="str">
            <v>Job Coach</v>
          </cell>
        </row>
        <row r="12">
          <cell r="B12" t="str">
            <v>Job Developer</v>
          </cell>
        </row>
      </sheetData>
      <sheetData sheetId="4"/>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s"/>
      <sheetName val="Cover"/>
      <sheetName val="Contact Info &amp; Revenues"/>
      <sheetName val="Admin Staff"/>
      <sheetName val="Admin Other"/>
      <sheetName val="New Costs"/>
      <sheetName val="DSP Wages"/>
      <sheetName val="DSP Time"/>
      <sheetName val="DSP Benefits"/>
      <sheetName val="Discovery"/>
      <sheetName val="Job Develop"/>
      <sheetName val="Job Coach"/>
      <sheetName val="SmallGroup SuppEmploy"/>
      <sheetName val="EmplPathSvcs"/>
      <sheetName val="Day Support Activities"/>
    </sheetNames>
    <sheetDataSet>
      <sheetData sheetId="0">
        <row r="1">
          <cell r="A1" t="str">
            <v>Yes</v>
          </cell>
        </row>
        <row r="2">
          <cell r="A2" t="str">
            <v>No</v>
          </cell>
        </row>
      </sheetData>
      <sheetData sheetId="1" refreshError="1"/>
      <sheetData sheetId="2"/>
      <sheetData sheetId="3" refreshError="1"/>
      <sheetData sheetId="4" refreshError="1"/>
      <sheetData sheetId="5" refreshError="1"/>
      <sheetData sheetId="6"/>
      <sheetData sheetId="7"/>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3"/>
  <sheetViews>
    <sheetView tabSelected="1" zoomScale="90" zoomScaleNormal="90" workbookViewId="0">
      <selection activeCell="B25" sqref="B25"/>
    </sheetView>
  </sheetViews>
  <sheetFormatPr defaultColWidth="9.140625" defaultRowHeight="15" x14ac:dyDescent="0.25"/>
  <cols>
    <col min="1" max="1" width="2.7109375" style="7" customWidth="1"/>
    <col min="2" max="2" width="124.5703125" style="7" customWidth="1"/>
    <col min="3" max="3" width="2.7109375" style="7" customWidth="1"/>
    <col min="4" max="16384" width="9.140625" style="7"/>
  </cols>
  <sheetData>
    <row r="1" spans="2:3" s="2" customFormat="1" x14ac:dyDescent="0.25">
      <c r="B1" s="1"/>
      <c r="C1" s="1"/>
    </row>
    <row r="2" spans="2:3" s="2" customFormat="1" ht="54" customHeight="1" x14ac:dyDescent="0.25">
      <c r="B2" s="3" t="s">
        <v>57</v>
      </c>
      <c r="C2" s="1"/>
    </row>
    <row r="3" spans="2:3" s="2" customFormat="1" ht="30.75" x14ac:dyDescent="0.25">
      <c r="B3" s="4" t="s">
        <v>58</v>
      </c>
      <c r="C3" s="1"/>
    </row>
    <row r="4" spans="2:3" s="2" customFormat="1" ht="16.5" x14ac:dyDescent="0.25">
      <c r="B4" s="5"/>
      <c r="C4" s="1"/>
    </row>
    <row r="5" spans="2:3" s="2" customFormat="1" ht="16.5" x14ac:dyDescent="0.25">
      <c r="B5" s="5"/>
      <c r="C5" s="1"/>
    </row>
    <row r="6" spans="2:3" x14ac:dyDescent="0.25">
      <c r="B6" s="6"/>
      <c r="C6" s="6"/>
    </row>
    <row r="7" spans="2:3" x14ac:dyDescent="0.25">
      <c r="B7" s="6"/>
      <c r="C7" s="6"/>
    </row>
    <row r="8" spans="2:3" x14ac:dyDescent="0.25">
      <c r="B8" s="8"/>
      <c r="C8" s="6"/>
    </row>
    <row r="9" spans="2:3" ht="99" customHeight="1" x14ac:dyDescent="0.25">
      <c r="B9" s="9" t="s">
        <v>61</v>
      </c>
      <c r="C9" s="6"/>
    </row>
    <row r="10" spans="2:3" ht="33" x14ac:dyDescent="0.45">
      <c r="B10" s="10"/>
      <c r="C10" s="6"/>
    </row>
    <row r="11" spans="2:3" ht="33" x14ac:dyDescent="0.45">
      <c r="B11" s="11" t="s">
        <v>0</v>
      </c>
      <c r="C11" s="6"/>
    </row>
    <row r="12" spans="2:3" x14ac:dyDescent="0.25">
      <c r="B12" s="12"/>
      <c r="C12" s="6"/>
    </row>
    <row r="13" spans="2:3" x14ac:dyDescent="0.25">
      <c r="B13" s="13"/>
      <c r="C13" s="6"/>
    </row>
    <row r="14" spans="2:3" x14ac:dyDescent="0.25">
      <c r="B14" s="6"/>
      <c r="C14" s="6"/>
    </row>
    <row r="15" spans="2:3" x14ac:dyDescent="0.25">
      <c r="B15" s="6"/>
      <c r="C15" s="6"/>
    </row>
    <row r="16" spans="2:3" ht="23.25" x14ac:dyDescent="0.35">
      <c r="B16" s="14" t="s">
        <v>1</v>
      </c>
      <c r="C16" s="6"/>
    </row>
    <row r="17" spans="2:3" ht="23.25" x14ac:dyDescent="0.35">
      <c r="B17" s="15"/>
      <c r="C17" s="6"/>
    </row>
    <row r="18" spans="2:3" ht="23.25" x14ac:dyDescent="0.35">
      <c r="B18" s="16" t="s">
        <v>161</v>
      </c>
      <c r="C18" s="6"/>
    </row>
    <row r="19" spans="2:3" x14ac:dyDescent="0.25">
      <c r="B19" s="6"/>
      <c r="C19" s="6"/>
    </row>
    <row r="20" spans="2:3" x14ac:dyDescent="0.25">
      <c r="B20" s="6"/>
      <c r="C20" s="6"/>
    </row>
    <row r="21" spans="2:3" ht="15.75" x14ac:dyDescent="0.25">
      <c r="B21" s="17" t="s">
        <v>2</v>
      </c>
      <c r="C21" s="6"/>
    </row>
    <row r="22" spans="2:3" x14ac:dyDescent="0.25">
      <c r="B22" s="6"/>
      <c r="C22" s="6"/>
    </row>
    <row r="23" spans="2:3" x14ac:dyDescent="0.25">
      <c r="B23" s="6"/>
      <c r="C23" s="6"/>
    </row>
  </sheetData>
  <sheetProtection password="CF4B" sheet="1" objects="1" scenarios="1" selectLockedCells="1"/>
  <printOptions horizontalCentered="1"/>
  <pageMargins left="0.25" right="0.25" top="0.75" bottom="0.7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
  <sheetViews>
    <sheetView showGridLines="0" zoomScaleNormal="100" zoomScaleSheetLayoutView="100" zoomScalePageLayoutView="90" workbookViewId="0">
      <selection activeCell="C7" sqref="C7:D7"/>
    </sheetView>
  </sheetViews>
  <sheetFormatPr defaultColWidth="9.140625" defaultRowHeight="15.75" x14ac:dyDescent="0.25"/>
  <cols>
    <col min="1" max="1" width="5.7109375" style="35" customWidth="1"/>
    <col min="2" max="2" width="60.7109375" style="20" customWidth="1"/>
    <col min="3" max="3" width="43.7109375" style="20" customWidth="1"/>
    <col min="4" max="4" width="28.85546875" style="20" customWidth="1"/>
    <col min="5" max="5" width="3.42578125" style="26" bestFit="1" customWidth="1"/>
    <col min="6" max="15" width="9.140625" style="20" customWidth="1"/>
    <col min="16" max="20" width="9.140625" style="20"/>
    <col min="21" max="21" width="0" style="20" hidden="1" customWidth="1"/>
    <col min="22" max="16384" width="9.140625" style="20"/>
  </cols>
  <sheetData>
    <row r="1" spans="1:21" x14ac:dyDescent="0.25">
      <c r="A1" s="343" t="str">
        <f>IF(ISBLANK(C7),"",C7)</f>
        <v/>
      </c>
      <c r="B1" s="343"/>
      <c r="C1" s="343"/>
      <c r="D1" s="343"/>
      <c r="E1" s="19"/>
    </row>
    <row r="2" spans="1:21" x14ac:dyDescent="0.25">
      <c r="A2" s="21"/>
      <c r="B2" s="22"/>
      <c r="C2" s="22"/>
      <c r="D2" s="22"/>
      <c r="E2" s="19"/>
    </row>
    <row r="3" spans="1:21" x14ac:dyDescent="0.25">
      <c r="A3" s="344" t="s">
        <v>60</v>
      </c>
      <c r="B3" s="344"/>
      <c r="C3" s="344"/>
      <c r="D3" s="344"/>
      <c r="E3" s="19"/>
    </row>
    <row r="4" spans="1:21" ht="16.5" thickBot="1" x14ac:dyDescent="0.3">
      <c r="A4" s="21"/>
      <c r="B4" s="22"/>
      <c r="C4" s="22"/>
      <c r="D4" s="22"/>
      <c r="E4" s="19"/>
      <c r="U4" s="23">
        <f>SUM(U7:U17)</f>
        <v>0</v>
      </c>
    </row>
    <row r="5" spans="1:21" x14ac:dyDescent="0.25">
      <c r="A5" s="24" t="s">
        <v>3</v>
      </c>
      <c r="B5" s="25" t="s">
        <v>4</v>
      </c>
      <c r="C5" s="345" t="s">
        <v>5</v>
      </c>
      <c r="D5" s="346"/>
      <c r="U5" s="22"/>
    </row>
    <row r="6" spans="1:21" x14ac:dyDescent="0.25">
      <c r="A6" s="27"/>
      <c r="B6" s="28" t="s">
        <v>6</v>
      </c>
      <c r="C6" s="22"/>
      <c r="D6" s="146"/>
      <c r="U6" s="22"/>
    </row>
    <row r="7" spans="1:21" x14ac:dyDescent="0.25">
      <c r="A7" s="29">
        <v>1</v>
      </c>
      <c r="B7" s="30" t="s">
        <v>7</v>
      </c>
      <c r="C7" s="347"/>
      <c r="D7" s="348"/>
      <c r="U7" s="20">
        <f>LEN(C7)</f>
        <v>0</v>
      </c>
    </row>
    <row r="8" spans="1:21" ht="14.45" customHeight="1" x14ac:dyDescent="0.25">
      <c r="A8" s="31">
        <v>2</v>
      </c>
      <c r="B8" s="349" t="s">
        <v>8</v>
      </c>
      <c r="C8" s="350"/>
      <c r="D8" s="148"/>
      <c r="U8" s="20">
        <f>LEN(C8)</f>
        <v>0</v>
      </c>
    </row>
    <row r="9" spans="1:21" x14ac:dyDescent="0.25">
      <c r="A9" s="29">
        <v>3</v>
      </c>
      <c r="B9" s="341" t="s">
        <v>9</v>
      </c>
      <c r="C9" s="342"/>
      <c r="D9" s="148"/>
      <c r="U9" s="20">
        <f>LEN(C9)</f>
        <v>0</v>
      </c>
    </row>
    <row r="10" spans="1:21" x14ac:dyDescent="0.25">
      <c r="A10" s="29">
        <v>4</v>
      </c>
      <c r="B10" s="341" t="s">
        <v>10</v>
      </c>
      <c r="C10" s="342"/>
      <c r="D10" s="149"/>
      <c r="U10" s="20">
        <f>LEN(C10)</f>
        <v>0</v>
      </c>
    </row>
    <row r="11" spans="1:21" x14ac:dyDescent="0.25">
      <c r="A11" s="31">
        <v>5</v>
      </c>
      <c r="B11" s="358" t="s">
        <v>11</v>
      </c>
      <c r="C11" s="359"/>
      <c r="D11" s="150"/>
      <c r="U11" s="20">
        <f>LEN(C11)</f>
        <v>0</v>
      </c>
    </row>
    <row r="12" spans="1:21" x14ac:dyDescent="0.25">
      <c r="A12" s="32"/>
      <c r="B12" s="351" t="s">
        <v>59</v>
      </c>
      <c r="C12" s="351"/>
      <c r="D12" s="352"/>
    </row>
    <row r="13" spans="1:21" ht="16.5" customHeight="1" x14ac:dyDescent="0.25">
      <c r="A13" s="33">
        <v>6</v>
      </c>
      <c r="B13" s="353" t="s">
        <v>62</v>
      </c>
      <c r="C13" s="354"/>
      <c r="D13" s="151"/>
      <c r="E13" s="153" t="s">
        <v>12</v>
      </c>
    </row>
    <row r="14" spans="1:21" ht="15" customHeight="1" x14ac:dyDescent="0.25">
      <c r="A14" s="29">
        <v>7</v>
      </c>
      <c r="B14" s="349" t="s">
        <v>63</v>
      </c>
      <c r="C14" s="355"/>
      <c r="D14" s="152"/>
      <c r="E14" s="153" t="s">
        <v>12</v>
      </c>
    </row>
    <row r="15" spans="1:21" ht="16.5" thickBot="1" x14ac:dyDescent="0.3">
      <c r="A15" s="34">
        <v>8</v>
      </c>
      <c r="B15" s="356" t="s">
        <v>13</v>
      </c>
      <c r="C15" s="357"/>
      <c r="D15" s="147">
        <f>SUM(D13:D14)</f>
        <v>0</v>
      </c>
      <c r="E15" s="153" t="s">
        <v>12</v>
      </c>
      <c r="U15" s="20">
        <f>LEN(C15)</f>
        <v>0</v>
      </c>
    </row>
    <row r="16" spans="1:21" x14ac:dyDescent="0.25">
      <c r="U16" s="20">
        <f>LEN(C16)</f>
        <v>0</v>
      </c>
    </row>
    <row r="17" spans="21:21" x14ac:dyDescent="0.25">
      <c r="U17" s="20">
        <f>LEN(C17)</f>
        <v>0</v>
      </c>
    </row>
  </sheetData>
  <sheetProtection algorithmName="SHA-512" hashValue="U5WTs7l3AuyAH+Z27mEx8RbWgPj5s10/E/mXByEdMLBVI97OZ3yrzWM7O5M1GABTnALmKs8aZEtocBU6hPd52w==" saltValue="FBmWQfmIXL5ImWl2TJSCPg==" spinCount="100000" sheet="1" objects="1" scenarios="1"/>
  <mergeCells count="12">
    <mergeCell ref="B12:D12"/>
    <mergeCell ref="B13:C13"/>
    <mergeCell ref="B14:C14"/>
    <mergeCell ref="B15:C15"/>
    <mergeCell ref="B10:C10"/>
    <mergeCell ref="B11:C11"/>
    <mergeCell ref="B9:C9"/>
    <mergeCell ref="A1:D1"/>
    <mergeCell ref="A3:D3"/>
    <mergeCell ref="C5:D5"/>
    <mergeCell ref="C7:D7"/>
    <mergeCell ref="B8:C8"/>
  </mergeCells>
  <dataValidations count="3">
    <dataValidation allowBlank="1" showInputMessage="1" showErrorMessage="1" prompt="This Line will sum the amounts reported on Lines 6 and 7 to calculate total agency revenue for fiscal year 2018." sqref="E15"/>
    <dataValidation allowBlank="1" showInputMessage="1" showErrorMessage="1" prompt="Report revenues derived from all other sources." sqref="E14"/>
    <dataValidation allowBlank="1" showInputMessage="1" showErrorMessage="1" prompt="Report all payments for FSW and CIH case management services." sqref="E13"/>
  </dataValidations>
  <printOptions horizontalCentered="1"/>
  <pageMargins left="0.25" right="0.25" top="0.75" bottom="0.75" header="0.3" footer="0.3"/>
  <pageSetup scale="95" orientation="landscape" r:id="rId1"/>
  <headerFooter>
    <oddHeader>&amp;C&amp;"Times New Roman,Bold"Indiana Bureau of Developmental Disabilities Services
Review of FSW and CIH Case Management Payment Rates - Provider Survey&amp;R&amp;"Times New Roman,Regular"Page &amp;P of &amp;N</oddHeader>
    <oddFooter>&amp;L&amp;"Times New Roman,Regular"Questions? Contact Stephen Pawlowski with Burns &amp; Associates, Inc. at (602) 241-8519 or spawlowski@burnshealthpolicy.com&amp;R&amp;"Times New Roman,Regular" printed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Normal="100" workbookViewId="0">
      <selection activeCell="B14" sqref="B14"/>
    </sheetView>
  </sheetViews>
  <sheetFormatPr defaultColWidth="6.7109375" defaultRowHeight="15" x14ac:dyDescent="0.25"/>
  <cols>
    <col min="1" max="1" width="5.7109375" style="37" customWidth="1"/>
    <col min="2" max="2" width="24.7109375" style="36" customWidth="1"/>
    <col min="3" max="3" width="9.7109375" style="155" customWidth="1"/>
    <col min="4" max="5" width="15.7109375" style="38" customWidth="1"/>
    <col min="6" max="10" width="12.7109375" style="156" customWidth="1"/>
    <col min="11" max="12" width="6.7109375" style="36"/>
    <col min="13" max="13" width="7.42578125" style="36" bestFit="1" customWidth="1"/>
    <col min="14" max="16" width="6.7109375" style="36"/>
    <col min="17" max="17" width="7.42578125" style="36" bestFit="1" customWidth="1"/>
    <col min="18" max="16384" width="6.7109375" style="36"/>
  </cols>
  <sheetData>
    <row r="1" spans="1:11" x14ac:dyDescent="0.25">
      <c r="A1" s="360" t="s">
        <v>156</v>
      </c>
      <c r="B1" s="360"/>
      <c r="C1" s="360"/>
      <c r="D1" s="360"/>
      <c r="E1" s="360"/>
      <c r="F1" s="360"/>
      <c r="G1" s="360"/>
      <c r="H1" s="360"/>
      <c r="I1" s="360"/>
      <c r="J1" s="343"/>
    </row>
    <row r="2" spans="1:11" ht="9" customHeight="1" x14ac:dyDescent="0.25"/>
    <row r="3" spans="1:11" ht="30" customHeight="1" x14ac:dyDescent="0.25">
      <c r="A3" s="361" t="s">
        <v>147</v>
      </c>
      <c r="B3" s="362"/>
      <c r="C3" s="362"/>
      <c r="D3" s="362"/>
      <c r="E3" s="362"/>
      <c r="F3" s="362"/>
      <c r="G3" s="362"/>
      <c r="H3" s="362"/>
      <c r="I3" s="362"/>
      <c r="J3" s="362"/>
    </row>
    <row r="4" spans="1:11" ht="9" customHeight="1" x14ac:dyDescent="0.25">
      <c r="B4" s="39"/>
      <c r="C4" s="157"/>
      <c r="D4" s="39"/>
      <c r="E4" s="39"/>
      <c r="F4" s="39"/>
      <c r="G4" s="312"/>
      <c r="H4" s="312"/>
      <c r="I4" s="312"/>
      <c r="J4" s="39"/>
    </row>
    <row r="5" spans="1:11" x14ac:dyDescent="0.25">
      <c r="A5" s="40" t="s">
        <v>64</v>
      </c>
      <c r="B5" s="40"/>
      <c r="C5" s="158"/>
    </row>
    <row r="6" spans="1:11" ht="15.75" thickBot="1" x14ac:dyDescent="0.3">
      <c r="A6" s="40" t="s">
        <v>14</v>
      </c>
      <c r="B6" s="40"/>
      <c r="C6" s="158"/>
    </row>
    <row r="7" spans="1:11" x14ac:dyDescent="0.25">
      <c r="A7" s="363" t="s">
        <v>3</v>
      </c>
      <c r="B7" s="366" t="s">
        <v>65</v>
      </c>
      <c r="C7" s="369" t="s">
        <v>66</v>
      </c>
      <c r="D7" s="372" t="s">
        <v>67</v>
      </c>
      <c r="E7" s="372" t="s">
        <v>68</v>
      </c>
      <c r="F7" s="375" t="s">
        <v>72</v>
      </c>
      <c r="G7" s="376"/>
      <c r="H7" s="376"/>
      <c r="I7" s="376"/>
      <c r="J7" s="377"/>
    </row>
    <row r="8" spans="1:11" x14ac:dyDescent="0.25">
      <c r="A8" s="364"/>
      <c r="B8" s="367"/>
      <c r="C8" s="370"/>
      <c r="D8" s="373"/>
      <c r="E8" s="373"/>
      <c r="F8" s="378" t="s">
        <v>73</v>
      </c>
      <c r="G8" s="379"/>
      <c r="H8" s="378" t="s">
        <v>74</v>
      </c>
      <c r="I8" s="380"/>
      <c r="J8" s="381" t="s">
        <v>157</v>
      </c>
    </row>
    <row r="9" spans="1:11" ht="15" customHeight="1" x14ac:dyDescent="0.25">
      <c r="A9" s="365"/>
      <c r="B9" s="368"/>
      <c r="C9" s="371"/>
      <c r="D9" s="374"/>
      <c r="E9" s="374"/>
      <c r="F9" s="181" t="s">
        <v>151</v>
      </c>
      <c r="G9" s="317" t="s">
        <v>158</v>
      </c>
      <c r="H9" s="181" t="s">
        <v>151</v>
      </c>
      <c r="I9" s="181" t="s">
        <v>158</v>
      </c>
      <c r="J9" s="382"/>
    </row>
    <row r="10" spans="1:11" x14ac:dyDescent="0.25">
      <c r="A10" s="159" t="s">
        <v>17</v>
      </c>
      <c r="B10" s="160" t="s">
        <v>18</v>
      </c>
      <c r="C10" s="161">
        <v>1</v>
      </c>
      <c r="D10" s="162">
        <v>75000</v>
      </c>
      <c r="E10" s="162">
        <v>6000</v>
      </c>
      <c r="F10" s="163">
        <v>0.4</v>
      </c>
      <c r="G10" s="318">
        <v>0.1</v>
      </c>
      <c r="H10" s="318">
        <v>0.3</v>
      </c>
      <c r="I10" s="318">
        <v>0.2</v>
      </c>
      <c r="J10" s="164">
        <v>0</v>
      </c>
    </row>
    <row r="11" spans="1:11" hidden="1" x14ac:dyDescent="0.25">
      <c r="A11" s="165"/>
      <c r="B11" s="166" t="s">
        <v>69</v>
      </c>
      <c r="C11" s="167"/>
      <c r="D11" s="168"/>
      <c r="E11" s="168"/>
      <c r="F11" s="169"/>
      <c r="G11" s="319"/>
      <c r="H11" s="319"/>
      <c r="I11" s="319"/>
      <c r="J11" s="170"/>
    </row>
    <row r="12" spans="1:11" hidden="1" x14ac:dyDescent="0.25">
      <c r="A12" s="165"/>
      <c r="B12" s="166" t="s">
        <v>70</v>
      </c>
      <c r="C12" s="167"/>
      <c r="D12" s="168"/>
      <c r="E12" s="168"/>
      <c r="F12" s="169"/>
      <c r="G12" s="319"/>
      <c r="H12" s="319"/>
      <c r="I12" s="319"/>
      <c r="J12" s="170"/>
    </row>
    <row r="13" spans="1:11" hidden="1" x14ac:dyDescent="0.25">
      <c r="A13" s="165"/>
      <c r="B13" s="166" t="s">
        <v>71</v>
      </c>
      <c r="C13" s="167"/>
      <c r="D13" s="168"/>
      <c r="E13" s="168"/>
      <c r="F13" s="169"/>
      <c r="G13" s="319"/>
      <c r="H13" s="319"/>
      <c r="I13" s="319"/>
      <c r="J13" s="170"/>
    </row>
    <row r="14" spans="1:11" x14ac:dyDescent="0.25">
      <c r="A14" s="42">
        <v>1</v>
      </c>
      <c r="B14" s="172"/>
      <c r="C14" s="173"/>
      <c r="D14" s="154"/>
      <c r="E14" s="154"/>
      <c r="F14" s="174"/>
      <c r="G14" s="320"/>
      <c r="H14" s="320"/>
      <c r="I14" s="320"/>
      <c r="J14" s="175"/>
      <c r="K14" s="171" t="str">
        <f>IF(AND(COUNTA(B14:J14)&gt;=1,COUNTA(B14:E14)&lt;&gt;4),"Error: This row is incomplete",IF(AND(SUM(F14:J14)&gt;0,SUM(F14:J14)&lt;&gt;1),"Error: allocation of time does not equal 100%",""))</f>
        <v/>
      </c>
    </row>
    <row r="15" spans="1:11" x14ac:dyDescent="0.25">
      <c r="A15" s="29">
        <v>2</v>
      </c>
      <c r="B15" s="172"/>
      <c r="C15" s="173"/>
      <c r="D15" s="154"/>
      <c r="E15" s="154"/>
      <c r="F15" s="174"/>
      <c r="G15" s="320"/>
      <c r="H15" s="320"/>
      <c r="I15" s="320"/>
      <c r="J15" s="175"/>
      <c r="K15" s="171" t="str">
        <f t="shared" ref="K15:K45" si="0">IF(AND(COUNTA(B15:J15)&gt;=1,COUNTA(B15:E15)&lt;&gt;4),"Error: This row is incomplete",IF(AND(SUM(F15:J15)&gt;0,SUM(F15:J15)&lt;&gt;1),"Error: allocation of time does not equal 100%",""))</f>
        <v/>
      </c>
    </row>
    <row r="16" spans="1:11" x14ac:dyDescent="0.25">
      <c r="A16" s="29">
        <v>3</v>
      </c>
      <c r="B16" s="172"/>
      <c r="C16" s="173"/>
      <c r="D16" s="154"/>
      <c r="E16" s="154"/>
      <c r="F16" s="174"/>
      <c r="G16" s="320"/>
      <c r="H16" s="320"/>
      <c r="I16" s="320"/>
      <c r="J16" s="175"/>
      <c r="K16" s="171" t="str">
        <f t="shared" si="0"/>
        <v/>
      </c>
    </row>
    <row r="17" spans="1:11" x14ac:dyDescent="0.25">
      <c r="A17" s="29">
        <v>4</v>
      </c>
      <c r="B17" s="172"/>
      <c r="C17" s="173"/>
      <c r="D17" s="154"/>
      <c r="E17" s="154"/>
      <c r="F17" s="174"/>
      <c r="G17" s="320"/>
      <c r="H17" s="320"/>
      <c r="I17" s="320"/>
      <c r="J17" s="175"/>
      <c r="K17" s="171" t="str">
        <f t="shared" si="0"/>
        <v/>
      </c>
    </row>
    <row r="18" spans="1:11" x14ac:dyDescent="0.25">
      <c r="A18" s="29">
        <v>5</v>
      </c>
      <c r="B18" s="172"/>
      <c r="C18" s="173"/>
      <c r="D18" s="154"/>
      <c r="E18" s="154"/>
      <c r="F18" s="174"/>
      <c r="G18" s="320"/>
      <c r="H18" s="320"/>
      <c r="I18" s="320"/>
      <c r="J18" s="175"/>
      <c r="K18" s="171" t="str">
        <f t="shared" si="0"/>
        <v/>
      </c>
    </row>
    <row r="19" spans="1:11" x14ac:dyDescent="0.25">
      <c r="A19" s="29">
        <v>6</v>
      </c>
      <c r="B19" s="172"/>
      <c r="C19" s="173"/>
      <c r="D19" s="154"/>
      <c r="E19" s="154"/>
      <c r="F19" s="174"/>
      <c r="G19" s="320"/>
      <c r="H19" s="320"/>
      <c r="I19" s="320"/>
      <c r="J19" s="175"/>
      <c r="K19" s="171" t="str">
        <f t="shared" si="0"/>
        <v/>
      </c>
    </row>
    <row r="20" spans="1:11" x14ac:dyDescent="0.25">
      <c r="A20" s="29">
        <v>7</v>
      </c>
      <c r="B20" s="172"/>
      <c r="C20" s="173"/>
      <c r="D20" s="154"/>
      <c r="E20" s="154"/>
      <c r="F20" s="174"/>
      <c r="G20" s="320"/>
      <c r="H20" s="320"/>
      <c r="I20" s="320"/>
      <c r="J20" s="175"/>
      <c r="K20" s="171" t="str">
        <f t="shared" si="0"/>
        <v/>
      </c>
    </row>
    <row r="21" spans="1:11" x14ac:dyDescent="0.25">
      <c r="A21" s="29">
        <v>8</v>
      </c>
      <c r="B21" s="172"/>
      <c r="C21" s="173"/>
      <c r="D21" s="154"/>
      <c r="E21" s="154"/>
      <c r="F21" s="174"/>
      <c r="G21" s="320"/>
      <c r="H21" s="320"/>
      <c r="I21" s="320"/>
      <c r="J21" s="175"/>
      <c r="K21" s="171" t="str">
        <f t="shared" si="0"/>
        <v/>
      </c>
    </row>
    <row r="22" spans="1:11" x14ac:dyDescent="0.25">
      <c r="A22" s="29">
        <v>9</v>
      </c>
      <c r="B22" s="172"/>
      <c r="C22" s="173"/>
      <c r="D22" s="154"/>
      <c r="E22" s="154"/>
      <c r="F22" s="174"/>
      <c r="G22" s="320"/>
      <c r="H22" s="320"/>
      <c r="I22" s="320"/>
      <c r="J22" s="175"/>
      <c r="K22" s="171" t="str">
        <f t="shared" si="0"/>
        <v/>
      </c>
    </row>
    <row r="23" spans="1:11" x14ac:dyDescent="0.25">
      <c r="A23" s="29">
        <v>10</v>
      </c>
      <c r="B23" s="172"/>
      <c r="C23" s="173"/>
      <c r="D23" s="154"/>
      <c r="E23" s="154"/>
      <c r="F23" s="174"/>
      <c r="G23" s="320"/>
      <c r="H23" s="320"/>
      <c r="I23" s="320"/>
      <c r="J23" s="175"/>
      <c r="K23" s="171" t="str">
        <f t="shared" si="0"/>
        <v/>
      </c>
    </row>
    <row r="24" spans="1:11" x14ac:dyDescent="0.25">
      <c r="A24" s="29">
        <v>11</v>
      </c>
      <c r="B24" s="172"/>
      <c r="C24" s="173"/>
      <c r="D24" s="154"/>
      <c r="E24" s="154"/>
      <c r="F24" s="174"/>
      <c r="G24" s="320"/>
      <c r="H24" s="320"/>
      <c r="I24" s="320"/>
      <c r="J24" s="175"/>
      <c r="K24" s="171" t="str">
        <f t="shared" si="0"/>
        <v/>
      </c>
    </row>
    <row r="25" spans="1:11" x14ac:dyDescent="0.25">
      <c r="A25" s="29">
        <v>12</v>
      </c>
      <c r="B25" s="172"/>
      <c r="C25" s="173"/>
      <c r="D25" s="154"/>
      <c r="E25" s="154"/>
      <c r="F25" s="174"/>
      <c r="G25" s="320"/>
      <c r="H25" s="320"/>
      <c r="I25" s="320"/>
      <c r="J25" s="175"/>
      <c r="K25" s="171" t="str">
        <f t="shared" si="0"/>
        <v/>
      </c>
    </row>
    <row r="26" spans="1:11" x14ac:dyDescent="0.25">
      <c r="A26" s="29">
        <v>13</v>
      </c>
      <c r="B26" s="172"/>
      <c r="C26" s="173"/>
      <c r="D26" s="154"/>
      <c r="E26" s="154"/>
      <c r="F26" s="174"/>
      <c r="G26" s="320"/>
      <c r="H26" s="320"/>
      <c r="I26" s="320"/>
      <c r="J26" s="175"/>
      <c r="K26" s="171" t="str">
        <f t="shared" si="0"/>
        <v/>
      </c>
    </row>
    <row r="27" spans="1:11" x14ac:dyDescent="0.25">
      <c r="A27" s="29">
        <v>14</v>
      </c>
      <c r="B27" s="172"/>
      <c r="C27" s="173"/>
      <c r="D27" s="154"/>
      <c r="E27" s="154"/>
      <c r="F27" s="174"/>
      <c r="G27" s="320"/>
      <c r="H27" s="320"/>
      <c r="I27" s="320"/>
      <c r="J27" s="175"/>
      <c r="K27" s="171" t="str">
        <f t="shared" si="0"/>
        <v/>
      </c>
    </row>
    <row r="28" spans="1:11" x14ac:dyDescent="0.25">
      <c r="A28" s="29">
        <v>15</v>
      </c>
      <c r="B28" s="172"/>
      <c r="C28" s="173"/>
      <c r="D28" s="154"/>
      <c r="E28" s="154"/>
      <c r="F28" s="174"/>
      <c r="G28" s="320"/>
      <c r="H28" s="320"/>
      <c r="I28" s="320"/>
      <c r="J28" s="175"/>
      <c r="K28" s="171" t="str">
        <f t="shared" si="0"/>
        <v/>
      </c>
    </row>
    <row r="29" spans="1:11" x14ac:dyDescent="0.25">
      <c r="A29" s="29">
        <v>16</v>
      </c>
      <c r="B29" s="172"/>
      <c r="C29" s="173"/>
      <c r="D29" s="154"/>
      <c r="E29" s="154"/>
      <c r="F29" s="174"/>
      <c r="G29" s="320"/>
      <c r="H29" s="320"/>
      <c r="I29" s="320"/>
      <c r="J29" s="175"/>
      <c r="K29" s="171" t="str">
        <f t="shared" si="0"/>
        <v/>
      </c>
    </row>
    <row r="30" spans="1:11" x14ac:dyDescent="0.25">
      <c r="A30" s="29">
        <v>17</v>
      </c>
      <c r="B30" s="172"/>
      <c r="C30" s="173"/>
      <c r="D30" s="154"/>
      <c r="E30" s="154"/>
      <c r="F30" s="174"/>
      <c r="G30" s="320"/>
      <c r="H30" s="320"/>
      <c r="I30" s="320"/>
      <c r="J30" s="175"/>
      <c r="K30" s="171" t="str">
        <f t="shared" si="0"/>
        <v/>
      </c>
    </row>
    <row r="31" spans="1:11" x14ac:dyDescent="0.25">
      <c r="A31" s="29">
        <v>18</v>
      </c>
      <c r="B31" s="172"/>
      <c r="C31" s="173"/>
      <c r="D31" s="154"/>
      <c r="E31" s="154"/>
      <c r="F31" s="174"/>
      <c r="G31" s="320"/>
      <c r="H31" s="320"/>
      <c r="I31" s="320"/>
      <c r="J31" s="175"/>
      <c r="K31" s="171" t="str">
        <f t="shared" si="0"/>
        <v/>
      </c>
    </row>
    <row r="32" spans="1:11" x14ac:dyDescent="0.25">
      <c r="A32" s="29">
        <v>19</v>
      </c>
      <c r="B32" s="172"/>
      <c r="C32" s="173"/>
      <c r="D32" s="154"/>
      <c r="E32" s="154"/>
      <c r="F32" s="174"/>
      <c r="G32" s="320"/>
      <c r="H32" s="320"/>
      <c r="I32" s="320"/>
      <c r="J32" s="175"/>
      <c r="K32" s="171" t="str">
        <f t="shared" si="0"/>
        <v/>
      </c>
    </row>
    <row r="33" spans="1:11" x14ac:dyDescent="0.25">
      <c r="A33" s="29">
        <v>20</v>
      </c>
      <c r="B33" s="172"/>
      <c r="C33" s="173"/>
      <c r="D33" s="154"/>
      <c r="E33" s="154"/>
      <c r="F33" s="174"/>
      <c r="G33" s="320"/>
      <c r="H33" s="320"/>
      <c r="I33" s="320"/>
      <c r="J33" s="175"/>
      <c r="K33" s="171" t="str">
        <f t="shared" si="0"/>
        <v/>
      </c>
    </row>
    <row r="34" spans="1:11" x14ac:dyDescent="0.25">
      <c r="A34" s="29">
        <v>21</v>
      </c>
      <c r="B34" s="172"/>
      <c r="C34" s="173"/>
      <c r="D34" s="154"/>
      <c r="E34" s="154"/>
      <c r="F34" s="174"/>
      <c r="G34" s="320"/>
      <c r="H34" s="320"/>
      <c r="I34" s="320"/>
      <c r="J34" s="175"/>
      <c r="K34" s="171" t="str">
        <f t="shared" si="0"/>
        <v/>
      </c>
    </row>
    <row r="35" spans="1:11" x14ac:dyDescent="0.25">
      <c r="A35" s="29">
        <v>22</v>
      </c>
      <c r="B35" s="172"/>
      <c r="C35" s="173"/>
      <c r="D35" s="154"/>
      <c r="E35" s="154"/>
      <c r="F35" s="174"/>
      <c r="G35" s="320"/>
      <c r="H35" s="320"/>
      <c r="I35" s="320"/>
      <c r="J35" s="175"/>
      <c r="K35" s="171" t="str">
        <f t="shared" si="0"/>
        <v/>
      </c>
    </row>
    <row r="36" spans="1:11" x14ac:dyDescent="0.25">
      <c r="A36" s="29">
        <v>23</v>
      </c>
      <c r="B36" s="172"/>
      <c r="C36" s="173"/>
      <c r="D36" s="154"/>
      <c r="E36" s="154"/>
      <c r="F36" s="174"/>
      <c r="G36" s="320"/>
      <c r="H36" s="320"/>
      <c r="I36" s="320"/>
      <c r="J36" s="175"/>
      <c r="K36" s="171" t="str">
        <f t="shared" si="0"/>
        <v/>
      </c>
    </row>
    <row r="37" spans="1:11" x14ac:dyDescent="0.25">
      <c r="A37" s="43">
        <v>24</v>
      </c>
      <c r="B37" s="182"/>
      <c r="C37" s="183"/>
      <c r="D37" s="184"/>
      <c r="E37" s="184"/>
      <c r="F37" s="185"/>
      <c r="G37" s="321"/>
      <c r="H37" s="321"/>
      <c r="I37" s="321"/>
      <c r="J37" s="186"/>
      <c r="K37" s="171" t="str">
        <f t="shared" si="0"/>
        <v/>
      </c>
    </row>
    <row r="38" spans="1:11" x14ac:dyDescent="0.25">
      <c r="A38" s="42">
        <v>25</v>
      </c>
      <c r="B38" s="172"/>
      <c r="C38" s="173"/>
      <c r="D38" s="154"/>
      <c r="E38" s="154"/>
      <c r="F38" s="174"/>
      <c r="G38" s="320"/>
      <c r="H38" s="320"/>
      <c r="I38" s="320"/>
      <c r="J38" s="175"/>
      <c r="K38" s="171" t="str">
        <f t="shared" si="0"/>
        <v/>
      </c>
    </row>
    <row r="39" spans="1:11" x14ac:dyDescent="0.25">
      <c r="A39" s="29">
        <v>26</v>
      </c>
      <c r="B39" s="172"/>
      <c r="C39" s="173"/>
      <c r="D39" s="154"/>
      <c r="E39" s="154"/>
      <c r="F39" s="174"/>
      <c r="G39" s="320"/>
      <c r="H39" s="320"/>
      <c r="I39" s="320"/>
      <c r="J39" s="175"/>
      <c r="K39" s="171" t="str">
        <f t="shared" si="0"/>
        <v/>
      </c>
    </row>
    <row r="40" spans="1:11" x14ac:dyDescent="0.25">
      <c r="A40" s="29">
        <v>27</v>
      </c>
      <c r="B40" s="172"/>
      <c r="C40" s="173"/>
      <c r="D40" s="154"/>
      <c r="E40" s="154"/>
      <c r="F40" s="174"/>
      <c r="G40" s="320"/>
      <c r="H40" s="320"/>
      <c r="I40" s="320"/>
      <c r="J40" s="175"/>
      <c r="K40" s="171" t="str">
        <f t="shared" si="0"/>
        <v/>
      </c>
    </row>
    <row r="41" spans="1:11" x14ac:dyDescent="0.25">
      <c r="A41" s="29">
        <v>28</v>
      </c>
      <c r="B41" s="172"/>
      <c r="C41" s="173"/>
      <c r="D41" s="154"/>
      <c r="E41" s="154"/>
      <c r="F41" s="174"/>
      <c r="G41" s="320"/>
      <c r="H41" s="320"/>
      <c r="I41" s="320"/>
      <c r="J41" s="175"/>
      <c r="K41" s="171" t="str">
        <f t="shared" si="0"/>
        <v/>
      </c>
    </row>
    <row r="42" spans="1:11" x14ac:dyDescent="0.25">
      <c r="A42" s="29">
        <v>29</v>
      </c>
      <c r="B42" s="172"/>
      <c r="C42" s="173"/>
      <c r="D42" s="154"/>
      <c r="E42" s="154"/>
      <c r="F42" s="174"/>
      <c r="G42" s="320"/>
      <c r="H42" s="320"/>
      <c r="I42" s="320"/>
      <c r="J42" s="175"/>
      <c r="K42" s="171" t="str">
        <f t="shared" si="0"/>
        <v/>
      </c>
    </row>
    <row r="43" spans="1:11" x14ac:dyDescent="0.25">
      <c r="A43" s="29">
        <v>30</v>
      </c>
      <c r="B43" s="172"/>
      <c r="C43" s="173"/>
      <c r="D43" s="154"/>
      <c r="E43" s="154"/>
      <c r="F43" s="174"/>
      <c r="G43" s="320"/>
      <c r="H43" s="320"/>
      <c r="I43" s="320"/>
      <c r="J43" s="175"/>
      <c r="K43" s="171" t="str">
        <f t="shared" si="0"/>
        <v/>
      </c>
    </row>
    <row r="44" spans="1:11" x14ac:dyDescent="0.25">
      <c r="A44" s="29">
        <v>31</v>
      </c>
      <c r="B44" s="172"/>
      <c r="C44" s="173"/>
      <c r="D44" s="154"/>
      <c r="E44" s="154"/>
      <c r="F44" s="174"/>
      <c r="G44" s="320"/>
      <c r="H44" s="320"/>
      <c r="I44" s="320"/>
      <c r="J44" s="175"/>
      <c r="K44" s="171" t="str">
        <f t="shared" si="0"/>
        <v/>
      </c>
    </row>
    <row r="45" spans="1:11" x14ac:dyDescent="0.25">
      <c r="A45" s="29">
        <v>32</v>
      </c>
      <c r="B45" s="172"/>
      <c r="C45" s="173"/>
      <c r="D45" s="154"/>
      <c r="E45" s="154"/>
      <c r="F45" s="174"/>
      <c r="G45" s="320"/>
      <c r="H45" s="320"/>
      <c r="I45" s="320"/>
      <c r="J45" s="175"/>
      <c r="K45" s="171" t="str">
        <f t="shared" si="0"/>
        <v/>
      </c>
    </row>
    <row r="46" spans="1:11" x14ac:dyDescent="0.25">
      <c r="A46" s="29">
        <v>33</v>
      </c>
      <c r="B46" s="172"/>
      <c r="C46" s="173"/>
      <c r="D46" s="154"/>
      <c r="E46" s="154"/>
      <c r="F46" s="174"/>
      <c r="G46" s="320"/>
      <c r="H46" s="320"/>
      <c r="I46" s="320"/>
      <c r="J46" s="175"/>
      <c r="K46" s="171" t="str">
        <f t="shared" ref="K46:K68" si="1">IF(AND(COUNTA(B46:J46)&gt;=1,COUNTA(B46:E46)&lt;&gt;4),"Error: This row is incomplete",IF(AND(SUM(F46:J46)&gt;0,SUM(F46:J46)&lt;&gt;1),"Error: allocation of time does not equal 100%",""))</f>
        <v/>
      </c>
    </row>
    <row r="47" spans="1:11" x14ac:dyDescent="0.25">
      <c r="A47" s="29">
        <v>34</v>
      </c>
      <c r="B47" s="172"/>
      <c r="C47" s="173"/>
      <c r="D47" s="154"/>
      <c r="E47" s="154"/>
      <c r="F47" s="174"/>
      <c r="G47" s="320"/>
      <c r="H47" s="320"/>
      <c r="I47" s="320"/>
      <c r="J47" s="175"/>
      <c r="K47" s="171" t="str">
        <f t="shared" si="1"/>
        <v/>
      </c>
    </row>
    <row r="48" spans="1:11" x14ac:dyDescent="0.25">
      <c r="A48" s="29">
        <v>35</v>
      </c>
      <c r="B48" s="172"/>
      <c r="C48" s="173"/>
      <c r="D48" s="154"/>
      <c r="E48" s="154"/>
      <c r="F48" s="174"/>
      <c r="G48" s="320"/>
      <c r="H48" s="320"/>
      <c r="I48" s="320"/>
      <c r="J48" s="175"/>
      <c r="K48" s="171" t="str">
        <f t="shared" si="1"/>
        <v/>
      </c>
    </row>
    <row r="49" spans="1:11" x14ac:dyDescent="0.25">
      <c r="A49" s="29">
        <v>36</v>
      </c>
      <c r="B49" s="172"/>
      <c r="C49" s="173"/>
      <c r="D49" s="154"/>
      <c r="E49" s="154"/>
      <c r="F49" s="174"/>
      <c r="G49" s="320"/>
      <c r="H49" s="320"/>
      <c r="I49" s="320"/>
      <c r="J49" s="175"/>
      <c r="K49" s="171" t="str">
        <f t="shared" si="1"/>
        <v/>
      </c>
    </row>
    <row r="50" spans="1:11" x14ac:dyDescent="0.25">
      <c r="A50" s="29">
        <v>37</v>
      </c>
      <c r="B50" s="172"/>
      <c r="C50" s="173"/>
      <c r="D50" s="154"/>
      <c r="E50" s="154"/>
      <c r="F50" s="174"/>
      <c r="G50" s="320"/>
      <c r="H50" s="320"/>
      <c r="I50" s="320"/>
      <c r="J50" s="175"/>
      <c r="K50" s="171" t="str">
        <f t="shared" si="1"/>
        <v/>
      </c>
    </row>
    <row r="51" spans="1:11" x14ac:dyDescent="0.25">
      <c r="A51" s="29">
        <v>38</v>
      </c>
      <c r="B51" s="172"/>
      <c r="C51" s="173"/>
      <c r="D51" s="154"/>
      <c r="E51" s="154"/>
      <c r="F51" s="174"/>
      <c r="G51" s="320"/>
      <c r="H51" s="320"/>
      <c r="I51" s="320"/>
      <c r="J51" s="175"/>
      <c r="K51" s="171" t="str">
        <f t="shared" si="1"/>
        <v/>
      </c>
    </row>
    <row r="52" spans="1:11" x14ac:dyDescent="0.25">
      <c r="A52" s="29">
        <v>39</v>
      </c>
      <c r="B52" s="172"/>
      <c r="C52" s="173"/>
      <c r="D52" s="154"/>
      <c r="E52" s="154"/>
      <c r="F52" s="174"/>
      <c r="G52" s="320"/>
      <c r="H52" s="320"/>
      <c r="I52" s="320"/>
      <c r="J52" s="175"/>
      <c r="K52" s="171" t="str">
        <f t="shared" si="1"/>
        <v/>
      </c>
    </row>
    <row r="53" spans="1:11" x14ac:dyDescent="0.25">
      <c r="A53" s="29">
        <v>40</v>
      </c>
      <c r="B53" s="172"/>
      <c r="C53" s="173"/>
      <c r="D53" s="154"/>
      <c r="E53" s="154"/>
      <c r="F53" s="174"/>
      <c r="G53" s="320"/>
      <c r="H53" s="320"/>
      <c r="I53" s="320"/>
      <c r="J53" s="175"/>
      <c r="K53" s="171" t="str">
        <f t="shared" si="1"/>
        <v/>
      </c>
    </row>
    <row r="54" spans="1:11" x14ac:dyDescent="0.25">
      <c r="A54" s="29">
        <v>41</v>
      </c>
      <c r="B54" s="172"/>
      <c r="C54" s="173"/>
      <c r="D54" s="154"/>
      <c r="E54" s="154"/>
      <c r="F54" s="174"/>
      <c r="G54" s="320"/>
      <c r="H54" s="320"/>
      <c r="I54" s="320"/>
      <c r="J54" s="175"/>
      <c r="K54" s="171" t="str">
        <f t="shared" si="1"/>
        <v/>
      </c>
    </row>
    <row r="55" spans="1:11" x14ac:dyDescent="0.25">
      <c r="A55" s="29">
        <v>42</v>
      </c>
      <c r="B55" s="172"/>
      <c r="C55" s="173"/>
      <c r="D55" s="154"/>
      <c r="E55" s="154"/>
      <c r="F55" s="174"/>
      <c r="G55" s="320"/>
      <c r="H55" s="320"/>
      <c r="I55" s="320"/>
      <c r="J55" s="175"/>
      <c r="K55" s="171" t="str">
        <f t="shared" si="1"/>
        <v/>
      </c>
    </row>
    <row r="56" spans="1:11" x14ac:dyDescent="0.25">
      <c r="A56" s="29">
        <v>43</v>
      </c>
      <c r="B56" s="172"/>
      <c r="C56" s="173"/>
      <c r="D56" s="154"/>
      <c r="E56" s="154"/>
      <c r="F56" s="174"/>
      <c r="G56" s="320"/>
      <c r="H56" s="320"/>
      <c r="I56" s="320"/>
      <c r="J56" s="175"/>
      <c r="K56" s="171" t="str">
        <f t="shared" si="1"/>
        <v/>
      </c>
    </row>
    <row r="57" spans="1:11" x14ac:dyDescent="0.25">
      <c r="A57" s="29">
        <v>44</v>
      </c>
      <c r="B57" s="172"/>
      <c r="C57" s="173"/>
      <c r="D57" s="154"/>
      <c r="E57" s="154"/>
      <c r="F57" s="174"/>
      <c r="G57" s="320"/>
      <c r="H57" s="320"/>
      <c r="I57" s="320"/>
      <c r="J57" s="175"/>
      <c r="K57" s="171" t="str">
        <f t="shared" si="1"/>
        <v/>
      </c>
    </row>
    <row r="58" spans="1:11" x14ac:dyDescent="0.25">
      <c r="A58" s="29">
        <v>45</v>
      </c>
      <c r="B58" s="172"/>
      <c r="C58" s="173"/>
      <c r="D58" s="154"/>
      <c r="E58" s="154"/>
      <c r="F58" s="174"/>
      <c r="G58" s="320"/>
      <c r="H58" s="320"/>
      <c r="I58" s="320"/>
      <c r="J58" s="175"/>
      <c r="K58" s="171" t="str">
        <f t="shared" si="1"/>
        <v/>
      </c>
    </row>
    <row r="59" spans="1:11" x14ac:dyDescent="0.25">
      <c r="A59" s="29">
        <v>46</v>
      </c>
      <c r="B59" s="172"/>
      <c r="C59" s="173"/>
      <c r="D59" s="154"/>
      <c r="E59" s="154"/>
      <c r="F59" s="174"/>
      <c r="G59" s="320"/>
      <c r="H59" s="320"/>
      <c r="I59" s="320"/>
      <c r="J59" s="175"/>
      <c r="K59" s="171" t="str">
        <f t="shared" si="1"/>
        <v/>
      </c>
    </row>
    <row r="60" spans="1:11" x14ac:dyDescent="0.25">
      <c r="A60" s="29">
        <v>47</v>
      </c>
      <c r="B60" s="172"/>
      <c r="C60" s="173"/>
      <c r="D60" s="154"/>
      <c r="E60" s="154"/>
      <c r="F60" s="174"/>
      <c r="G60" s="320"/>
      <c r="H60" s="320"/>
      <c r="I60" s="320"/>
      <c r="J60" s="175"/>
      <c r="K60" s="171" t="str">
        <f t="shared" si="1"/>
        <v/>
      </c>
    </row>
    <row r="61" spans="1:11" x14ac:dyDescent="0.25">
      <c r="A61" s="29">
        <v>48</v>
      </c>
      <c r="B61" s="172"/>
      <c r="C61" s="173"/>
      <c r="D61" s="154"/>
      <c r="E61" s="154"/>
      <c r="F61" s="174"/>
      <c r="G61" s="320"/>
      <c r="H61" s="320"/>
      <c r="I61" s="320"/>
      <c r="J61" s="175"/>
      <c r="K61" s="171" t="str">
        <f t="shared" si="1"/>
        <v/>
      </c>
    </row>
    <row r="62" spans="1:11" x14ac:dyDescent="0.25">
      <c r="A62" s="29">
        <v>49</v>
      </c>
      <c r="B62" s="172"/>
      <c r="C62" s="173"/>
      <c r="D62" s="154"/>
      <c r="E62" s="154"/>
      <c r="F62" s="174"/>
      <c r="G62" s="320"/>
      <c r="H62" s="320"/>
      <c r="I62" s="320"/>
      <c r="J62" s="175"/>
      <c r="K62" s="171" t="str">
        <f t="shared" si="1"/>
        <v/>
      </c>
    </row>
    <row r="63" spans="1:11" x14ac:dyDescent="0.25">
      <c r="A63" s="29">
        <v>50</v>
      </c>
      <c r="B63" s="172"/>
      <c r="C63" s="173"/>
      <c r="D63" s="154"/>
      <c r="E63" s="154"/>
      <c r="F63" s="174"/>
      <c r="G63" s="320"/>
      <c r="H63" s="320"/>
      <c r="I63" s="320"/>
      <c r="J63" s="175"/>
      <c r="K63" s="171" t="str">
        <f t="shared" si="1"/>
        <v/>
      </c>
    </row>
    <row r="64" spans="1:11" x14ac:dyDescent="0.25">
      <c r="A64" s="29">
        <v>51</v>
      </c>
      <c r="B64" s="172"/>
      <c r="C64" s="173"/>
      <c r="D64" s="154"/>
      <c r="E64" s="154"/>
      <c r="F64" s="174"/>
      <c r="G64" s="320"/>
      <c r="H64" s="320"/>
      <c r="I64" s="320"/>
      <c r="J64" s="175"/>
      <c r="K64" s="171" t="str">
        <f t="shared" si="1"/>
        <v/>
      </c>
    </row>
    <row r="65" spans="1:11" x14ac:dyDescent="0.25">
      <c r="A65" s="29">
        <v>52</v>
      </c>
      <c r="B65" s="172"/>
      <c r="C65" s="173"/>
      <c r="D65" s="154"/>
      <c r="E65" s="154"/>
      <c r="F65" s="174"/>
      <c r="G65" s="320"/>
      <c r="H65" s="320"/>
      <c r="I65" s="320"/>
      <c r="J65" s="175"/>
      <c r="K65" s="171" t="str">
        <f t="shared" si="1"/>
        <v/>
      </c>
    </row>
    <row r="66" spans="1:11" x14ac:dyDescent="0.25">
      <c r="A66" s="29">
        <v>53</v>
      </c>
      <c r="B66" s="172"/>
      <c r="C66" s="173"/>
      <c r="D66" s="154"/>
      <c r="E66" s="154"/>
      <c r="F66" s="174"/>
      <c r="G66" s="320"/>
      <c r="H66" s="320"/>
      <c r="I66" s="320"/>
      <c r="J66" s="175"/>
      <c r="K66" s="171" t="str">
        <f t="shared" si="1"/>
        <v/>
      </c>
    </row>
    <row r="67" spans="1:11" x14ac:dyDescent="0.25">
      <c r="A67" s="29">
        <v>54</v>
      </c>
      <c r="B67" s="172"/>
      <c r="C67" s="173"/>
      <c r="D67" s="154"/>
      <c r="E67" s="154"/>
      <c r="F67" s="174"/>
      <c r="G67" s="320"/>
      <c r="H67" s="320"/>
      <c r="I67" s="320"/>
      <c r="J67" s="175"/>
      <c r="K67" s="171" t="str">
        <f t="shared" si="1"/>
        <v/>
      </c>
    </row>
    <row r="68" spans="1:11" ht="15.75" thickBot="1" x14ac:dyDescent="0.3">
      <c r="A68" s="34">
        <v>55</v>
      </c>
      <c r="B68" s="178"/>
      <c r="C68" s="179"/>
      <c r="D68" s="180"/>
      <c r="E68" s="180"/>
      <c r="F68" s="176"/>
      <c r="G68" s="322"/>
      <c r="H68" s="322"/>
      <c r="I68" s="322"/>
      <c r="J68" s="177"/>
      <c r="K68" s="171" t="str">
        <f t="shared" si="1"/>
        <v/>
      </c>
    </row>
  </sheetData>
  <sheetProtection password="CF4B" sheet="1" objects="1" scenarios="1"/>
  <mergeCells count="11">
    <mergeCell ref="A1:J1"/>
    <mergeCell ref="A3:J3"/>
    <mergeCell ref="A7:A9"/>
    <mergeCell ref="B7:B9"/>
    <mergeCell ref="C7:C9"/>
    <mergeCell ref="D7:D9"/>
    <mergeCell ref="E7:E9"/>
    <mergeCell ref="F7:J7"/>
    <mergeCell ref="F8:G8"/>
    <mergeCell ref="H8:I8"/>
    <mergeCell ref="J8:J9"/>
  </mergeCells>
  <conditionalFormatting sqref="J14:J68">
    <cfRule type="expression" dxfId="24" priority="24">
      <formula>IF(AND(SUM($F14:$J14)&lt;&gt;1,COUNTA($B14:$I14)&gt;0),TRUE,FALSE)</formula>
    </cfRule>
  </conditionalFormatting>
  <conditionalFormatting sqref="B14:B68">
    <cfRule type="expression" dxfId="23" priority="17">
      <formula>IF(AND(ISBLANK(B14),COUNTA(C14:$J14)&gt;0),TRUE,FALSE)</formula>
    </cfRule>
  </conditionalFormatting>
  <conditionalFormatting sqref="F14:I68">
    <cfRule type="expression" dxfId="22" priority="16">
      <formula>IF(AND(SUM($F14:$J14)&lt;&gt;1,SUM(COUNTA($B14:E14),COUNTA(G14:$J14))&gt;0),TRUE,FALSE)</formula>
    </cfRule>
  </conditionalFormatting>
  <conditionalFormatting sqref="C14:E68">
    <cfRule type="expression" dxfId="21" priority="28">
      <formula>IF(AND(ISBLANK(C14),SUM(COUNTA($B14:B14),COUNTA(D14:$J14))&gt;0),TRUE,FALSE)</formula>
    </cfRule>
  </conditionalFormatting>
  <dataValidations xWindow="709" yWindow="396" count="7">
    <dataValidation allowBlank="1" showInputMessage="1" showErrorMessage="1" prompt="Report your agency's actual cost to provide health, dental, or life insurance; short- or long-term disability; retirement; and other benefits provided at your agency's discretion to the staff in each job title._x000a__x000a_See instructions for additional notes." sqref="E7:E9"/>
    <dataValidation allowBlank="1" showInputMessage="1" showErrorMessage="1" prompt="Report the wages (inclusive of salary, bonuses, and any other cash compensation) actually paid to the individual(s) included in each job title in the fiscal year ending June 30, 2018._x000a__x000a_See instructions for additional notes." sqref="D7:D9"/>
    <dataValidation allowBlank="1" showInputMessage="1" showErrorMessage="1" prompt="Record the number of individuals (not full-time equivalents) in each job title employed by your organization." sqref="C7:C9"/>
    <dataValidation allowBlank="1" showInputMessage="1" showErrorMessage="1" prompt="Report the job title for each administrative or program support employee. _x000a__x000a_See instructions for additional notes." sqref="B7:B9"/>
    <dataValidation allowBlank="1" showErrorMessage="1" sqref="F9:I9"/>
    <dataValidation type="decimal" operator="greaterThanOrEqual" allowBlank="1" showInputMessage="1" showErrorMessage="1" error="Please enter a valid number." sqref="C14:J68">
      <formula1>0</formula1>
    </dataValidation>
    <dataValidation allowBlank="1" showInputMessage="1" showErrorMessage="1" prompt="Allocate the portion of the work time of the individual(s) in each job title devoted to FSW and CIH case management services and the amount devoted to all other services. These five columns should total 100 percent._x000a__x000a_See instructions for additional notes." sqref="F7:J7"/>
  </dataValidations>
  <printOptions horizontalCentered="1"/>
  <pageMargins left="0.25" right="0.25" top="0.75" bottom="0.75" header="0.3" footer="0.3"/>
  <pageSetup scale="95" orientation="landscape" r:id="rId1"/>
  <headerFooter>
    <oddHeader>&amp;C&amp;"Times New Roman,Bold"Indiana Bureau of Developmental Disabilities Services
Review of FSW and CIH Case Management Payment Rates - Provider Survey&amp;R&amp;"Times New Roman,Regular"Page &amp;P of &amp;N</oddHeader>
    <oddFooter>&amp;L&amp;"Times New Roman,Regular"Questions? Contact Stephen Pawlowski with Burns &amp;&amp; Associates, Inc. at (602) 241-8519 or spawlowski@burnshealthpolicy.com&amp;R&amp;"Times New Roman,Regular" printed &amp;D</oddFooter>
  </headerFooter>
  <rowBreaks count="1" manualBreakCount="1">
    <brk id="3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zoomScaleNormal="100" workbookViewId="0">
      <selection activeCell="D9" sqref="D9"/>
    </sheetView>
  </sheetViews>
  <sheetFormatPr defaultColWidth="20.7109375" defaultRowHeight="15" x14ac:dyDescent="0.25"/>
  <cols>
    <col min="1" max="1" width="5.7109375" style="44" customWidth="1"/>
    <col min="2" max="2" width="20.7109375" style="41" customWidth="1"/>
    <col min="3" max="3" width="45.7109375" style="41" customWidth="1"/>
    <col min="4" max="4" width="15.7109375" style="41" customWidth="1"/>
    <col min="5" max="8" width="12.7109375" style="44" customWidth="1"/>
    <col min="9" max="9" width="3.7109375" style="53" customWidth="1"/>
    <col min="10" max="255" width="9.140625" style="41" customWidth="1"/>
    <col min="256" max="16384" width="20.7109375" style="41"/>
  </cols>
  <sheetData>
    <row r="1" spans="1:10" x14ac:dyDescent="0.25">
      <c r="A1" s="360" t="s">
        <v>156</v>
      </c>
      <c r="B1" s="360"/>
      <c r="C1" s="360"/>
      <c r="D1" s="360"/>
      <c r="E1" s="360"/>
      <c r="F1" s="360"/>
      <c r="G1" s="360"/>
      <c r="H1" s="360"/>
    </row>
    <row r="2" spans="1:10" ht="9" customHeight="1" x14ac:dyDescent="0.25"/>
    <row r="3" spans="1:10" x14ac:dyDescent="0.25">
      <c r="A3" s="398" t="s">
        <v>148</v>
      </c>
      <c r="B3" s="399"/>
      <c r="C3" s="399"/>
      <c r="D3" s="399"/>
      <c r="E3" s="399"/>
      <c r="F3" s="399"/>
      <c r="G3" s="399"/>
      <c r="H3" s="399"/>
    </row>
    <row r="4" spans="1:10" ht="9" customHeight="1" x14ac:dyDescent="0.25">
      <c r="B4" s="54"/>
      <c r="C4" s="54"/>
      <c r="D4" s="54"/>
      <c r="E4" s="54"/>
      <c r="F4" s="313"/>
      <c r="G4" s="313"/>
      <c r="H4" s="54"/>
    </row>
    <row r="5" spans="1:10" ht="15.75" thickBot="1" x14ac:dyDescent="0.3">
      <c r="A5" s="40" t="s">
        <v>14</v>
      </c>
      <c r="B5" s="40"/>
      <c r="C5" s="188"/>
      <c r="D5" s="188"/>
      <c r="E5" s="188"/>
      <c r="F5" s="188"/>
      <c r="G5" s="188"/>
      <c r="H5" s="189"/>
    </row>
    <row r="6" spans="1:10" x14ac:dyDescent="0.25">
      <c r="A6" s="400" t="s">
        <v>3</v>
      </c>
      <c r="B6" s="366" t="s">
        <v>19</v>
      </c>
      <c r="C6" s="366"/>
      <c r="D6" s="372" t="s">
        <v>75</v>
      </c>
      <c r="E6" s="375" t="s">
        <v>72</v>
      </c>
      <c r="F6" s="376"/>
      <c r="G6" s="376"/>
      <c r="H6" s="377"/>
    </row>
    <row r="7" spans="1:10" x14ac:dyDescent="0.25">
      <c r="A7" s="401"/>
      <c r="B7" s="367"/>
      <c r="C7" s="367"/>
      <c r="D7" s="373"/>
      <c r="E7" s="378" t="s">
        <v>73</v>
      </c>
      <c r="F7" s="379"/>
      <c r="G7" s="378" t="s">
        <v>74</v>
      </c>
      <c r="H7" s="403"/>
    </row>
    <row r="8" spans="1:10" ht="15" customHeight="1" x14ac:dyDescent="0.25">
      <c r="A8" s="402"/>
      <c r="B8" s="368"/>
      <c r="C8" s="368"/>
      <c r="D8" s="374"/>
      <c r="E8" s="181" t="s">
        <v>151</v>
      </c>
      <c r="F8" s="317" t="s">
        <v>158</v>
      </c>
      <c r="G8" s="317" t="s">
        <v>151</v>
      </c>
      <c r="H8" s="187" t="s">
        <v>158</v>
      </c>
    </row>
    <row r="9" spans="1:10" ht="15.75" x14ac:dyDescent="0.25">
      <c r="A9" s="46">
        <v>1</v>
      </c>
      <c r="B9" s="395" t="s">
        <v>20</v>
      </c>
      <c r="C9" s="396"/>
      <c r="D9" s="191"/>
      <c r="E9" s="174"/>
      <c r="F9" s="320"/>
      <c r="G9" s="320"/>
      <c r="H9" s="175"/>
      <c r="I9" s="198" t="s">
        <v>12</v>
      </c>
      <c r="J9" s="45" t="str">
        <f t="shared" ref="J9:J26" si="0">IF(AND(ISNUMBER(D9),SUM(E9:H9)&lt;&gt;1),"Error: allocation of cost does not equal 100%",IF(AND(COUNTA(E9:H9)&gt;0,ISBLANK(D9)),"Error: No cost reported",""))</f>
        <v/>
      </c>
    </row>
    <row r="10" spans="1:10" ht="15.75" x14ac:dyDescent="0.25">
      <c r="A10" s="47">
        <f>+A9+1</f>
        <v>2</v>
      </c>
      <c r="B10" s="388" t="s">
        <v>76</v>
      </c>
      <c r="C10" s="388"/>
      <c r="D10" s="192"/>
      <c r="E10" s="174"/>
      <c r="F10" s="320"/>
      <c r="G10" s="320"/>
      <c r="H10" s="175"/>
      <c r="I10" s="198"/>
      <c r="J10" s="45" t="str">
        <f t="shared" si="0"/>
        <v/>
      </c>
    </row>
    <row r="11" spans="1:10" ht="15.75" x14ac:dyDescent="0.25">
      <c r="A11" s="47">
        <f t="shared" ref="A11:A32" si="1">+A10+1</f>
        <v>3</v>
      </c>
      <c r="B11" s="391" t="s">
        <v>77</v>
      </c>
      <c r="C11" s="392"/>
      <c r="D11" s="192"/>
      <c r="E11" s="174"/>
      <c r="F11" s="320"/>
      <c r="G11" s="320"/>
      <c r="H11" s="175"/>
      <c r="I11" s="198"/>
      <c r="J11" s="45" t="str">
        <f t="shared" si="0"/>
        <v/>
      </c>
    </row>
    <row r="12" spans="1:10" ht="15.75" x14ac:dyDescent="0.25">
      <c r="A12" s="47">
        <f t="shared" si="1"/>
        <v>4</v>
      </c>
      <c r="B12" s="397" t="s">
        <v>78</v>
      </c>
      <c r="C12" s="397"/>
      <c r="D12" s="192"/>
      <c r="E12" s="174"/>
      <c r="F12" s="320"/>
      <c r="G12" s="320"/>
      <c r="H12" s="175"/>
      <c r="I12" s="198" t="s">
        <v>12</v>
      </c>
      <c r="J12" s="45" t="str">
        <f t="shared" si="0"/>
        <v/>
      </c>
    </row>
    <row r="13" spans="1:10" ht="15.75" x14ac:dyDescent="0.25">
      <c r="A13" s="47">
        <f t="shared" si="1"/>
        <v>5</v>
      </c>
      <c r="B13" s="387" t="s">
        <v>79</v>
      </c>
      <c r="C13" s="387"/>
      <c r="D13" s="192"/>
      <c r="E13" s="174"/>
      <c r="F13" s="320"/>
      <c r="G13" s="320"/>
      <c r="H13" s="175"/>
      <c r="I13" s="198" t="s">
        <v>12</v>
      </c>
      <c r="J13" s="45" t="str">
        <f t="shared" si="0"/>
        <v/>
      </c>
    </row>
    <row r="14" spans="1:10" ht="15.75" x14ac:dyDescent="0.25">
      <c r="A14" s="47">
        <f t="shared" si="1"/>
        <v>6</v>
      </c>
      <c r="B14" s="393" t="s">
        <v>80</v>
      </c>
      <c r="C14" s="394"/>
      <c r="D14" s="192"/>
      <c r="E14" s="174"/>
      <c r="F14" s="320"/>
      <c r="G14" s="320"/>
      <c r="H14" s="175"/>
      <c r="I14" s="198"/>
      <c r="J14" s="45" t="str">
        <f t="shared" si="0"/>
        <v/>
      </c>
    </row>
    <row r="15" spans="1:10" ht="15.75" x14ac:dyDescent="0.25">
      <c r="A15" s="47">
        <f t="shared" si="1"/>
        <v>7</v>
      </c>
      <c r="B15" s="388" t="s">
        <v>81</v>
      </c>
      <c r="C15" s="388"/>
      <c r="D15" s="192"/>
      <c r="E15" s="174"/>
      <c r="F15" s="320"/>
      <c r="G15" s="320"/>
      <c r="H15" s="175"/>
      <c r="I15" s="198" t="s">
        <v>12</v>
      </c>
      <c r="J15" s="45" t="str">
        <f t="shared" si="0"/>
        <v/>
      </c>
    </row>
    <row r="16" spans="1:10" ht="15.75" x14ac:dyDescent="0.25">
      <c r="A16" s="47">
        <f t="shared" si="1"/>
        <v>8</v>
      </c>
      <c r="B16" s="387" t="s">
        <v>82</v>
      </c>
      <c r="C16" s="387"/>
      <c r="D16" s="192"/>
      <c r="E16" s="174"/>
      <c r="F16" s="320"/>
      <c r="G16" s="320"/>
      <c r="H16" s="175"/>
      <c r="I16" s="198"/>
      <c r="J16" s="45" t="str">
        <f t="shared" si="0"/>
        <v/>
      </c>
    </row>
    <row r="17" spans="1:10" ht="15.75" x14ac:dyDescent="0.25">
      <c r="A17" s="47">
        <f t="shared" si="1"/>
        <v>9</v>
      </c>
      <c r="B17" s="387" t="s">
        <v>83</v>
      </c>
      <c r="C17" s="387"/>
      <c r="D17" s="192"/>
      <c r="E17" s="174"/>
      <c r="F17" s="320"/>
      <c r="G17" s="320"/>
      <c r="H17" s="175"/>
      <c r="I17" s="198" t="s">
        <v>12</v>
      </c>
      <c r="J17" s="45" t="str">
        <f t="shared" si="0"/>
        <v/>
      </c>
    </row>
    <row r="18" spans="1:10" ht="15.75" x14ac:dyDescent="0.25">
      <c r="A18" s="47">
        <f t="shared" si="1"/>
        <v>10</v>
      </c>
      <c r="B18" s="387" t="s">
        <v>84</v>
      </c>
      <c r="C18" s="387"/>
      <c r="D18" s="192"/>
      <c r="E18" s="174"/>
      <c r="F18" s="320"/>
      <c r="G18" s="320"/>
      <c r="H18" s="175"/>
      <c r="I18" s="198" t="s">
        <v>12</v>
      </c>
      <c r="J18" s="45" t="str">
        <f t="shared" si="0"/>
        <v/>
      </c>
    </row>
    <row r="19" spans="1:10" ht="15.75" x14ac:dyDescent="0.25">
      <c r="A19" s="47">
        <f t="shared" si="1"/>
        <v>11</v>
      </c>
      <c r="B19" s="387" t="s">
        <v>85</v>
      </c>
      <c r="C19" s="387"/>
      <c r="D19" s="192"/>
      <c r="E19" s="174"/>
      <c r="F19" s="320"/>
      <c r="G19" s="320"/>
      <c r="H19" s="175"/>
      <c r="I19" s="198" t="s">
        <v>12</v>
      </c>
      <c r="J19" s="45" t="str">
        <f t="shared" si="0"/>
        <v/>
      </c>
    </row>
    <row r="20" spans="1:10" ht="15.75" x14ac:dyDescent="0.25">
      <c r="A20" s="47">
        <f t="shared" si="1"/>
        <v>12</v>
      </c>
      <c r="B20" s="393" t="s">
        <v>86</v>
      </c>
      <c r="C20" s="394"/>
      <c r="D20" s="192"/>
      <c r="E20" s="174"/>
      <c r="F20" s="320"/>
      <c r="G20" s="320"/>
      <c r="H20" s="175"/>
      <c r="I20" s="198" t="s">
        <v>12</v>
      </c>
      <c r="J20" s="45" t="str">
        <f t="shared" si="0"/>
        <v/>
      </c>
    </row>
    <row r="21" spans="1:10" ht="15.75" x14ac:dyDescent="0.25">
      <c r="A21" s="47">
        <f t="shared" si="1"/>
        <v>13</v>
      </c>
      <c r="B21" s="385" t="s">
        <v>22</v>
      </c>
      <c r="C21" s="386"/>
      <c r="D21" s="192"/>
      <c r="E21" s="174"/>
      <c r="F21" s="320"/>
      <c r="G21" s="320"/>
      <c r="H21" s="175"/>
      <c r="I21" s="198"/>
      <c r="J21" s="45" t="str">
        <f t="shared" si="0"/>
        <v/>
      </c>
    </row>
    <row r="22" spans="1:10" ht="15.75" x14ac:dyDescent="0.25">
      <c r="A22" s="47">
        <f t="shared" si="1"/>
        <v>14</v>
      </c>
      <c r="B22" s="387" t="s">
        <v>21</v>
      </c>
      <c r="C22" s="387"/>
      <c r="D22" s="192"/>
      <c r="E22" s="174"/>
      <c r="F22" s="320"/>
      <c r="G22" s="320"/>
      <c r="H22" s="175"/>
      <c r="I22" s="198"/>
      <c r="J22" s="45" t="str">
        <f t="shared" si="0"/>
        <v/>
      </c>
    </row>
    <row r="23" spans="1:10" ht="15.75" x14ac:dyDescent="0.25">
      <c r="A23" s="47">
        <f t="shared" si="1"/>
        <v>15</v>
      </c>
      <c r="B23" s="387" t="s">
        <v>87</v>
      </c>
      <c r="C23" s="387"/>
      <c r="D23" s="192"/>
      <c r="E23" s="174"/>
      <c r="F23" s="320"/>
      <c r="G23" s="320"/>
      <c r="H23" s="175"/>
      <c r="I23" s="198" t="s">
        <v>12</v>
      </c>
      <c r="J23" s="45" t="str">
        <f t="shared" si="0"/>
        <v/>
      </c>
    </row>
    <row r="24" spans="1:10" ht="15.75" x14ac:dyDescent="0.25">
      <c r="A24" s="47">
        <f t="shared" si="1"/>
        <v>16</v>
      </c>
      <c r="B24" s="388" t="s">
        <v>88</v>
      </c>
      <c r="C24" s="388"/>
      <c r="D24" s="192"/>
      <c r="E24" s="174"/>
      <c r="F24" s="320"/>
      <c r="G24" s="320"/>
      <c r="H24" s="175"/>
      <c r="I24" s="198" t="s">
        <v>12</v>
      </c>
      <c r="J24" s="45" t="str">
        <f t="shared" si="0"/>
        <v/>
      </c>
    </row>
    <row r="25" spans="1:10" ht="15" customHeight="1" x14ac:dyDescent="0.25">
      <c r="A25" s="47">
        <f t="shared" si="1"/>
        <v>17</v>
      </c>
      <c r="B25" s="389" t="s">
        <v>89</v>
      </c>
      <c r="C25" s="390"/>
      <c r="D25" s="192"/>
      <c r="E25" s="174"/>
      <c r="F25" s="320"/>
      <c r="G25" s="320"/>
      <c r="H25" s="175"/>
      <c r="I25" s="198" t="s">
        <v>12</v>
      </c>
      <c r="J25" s="45" t="str">
        <f t="shared" si="0"/>
        <v/>
      </c>
    </row>
    <row r="26" spans="1:10" ht="15.75" x14ac:dyDescent="0.25">
      <c r="A26" s="47">
        <f t="shared" si="1"/>
        <v>18</v>
      </c>
      <c r="B26" s="391" t="s">
        <v>90</v>
      </c>
      <c r="C26" s="392"/>
      <c r="D26" s="192"/>
      <c r="E26" s="174"/>
      <c r="F26" s="320"/>
      <c r="G26" s="320"/>
      <c r="H26" s="175"/>
      <c r="I26" s="198" t="s">
        <v>12</v>
      </c>
      <c r="J26" s="45" t="str">
        <f t="shared" si="0"/>
        <v/>
      </c>
    </row>
    <row r="27" spans="1:10" ht="30" customHeight="1" x14ac:dyDescent="0.25">
      <c r="A27" s="47">
        <f t="shared" si="1"/>
        <v>19</v>
      </c>
      <c r="B27" s="383" t="s">
        <v>91</v>
      </c>
      <c r="C27" s="384"/>
      <c r="D27" s="193"/>
      <c r="E27" s="194"/>
      <c r="F27" s="323"/>
      <c r="G27" s="323"/>
      <c r="H27" s="195"/>
      <c r="I27" s="198" t="s">
        <v>12</v>
      </c>
      <c r="J27" s="45" t="str">
        <f>IF(AND(D26&gt;0,OR(B27="[If Overhead is reported in Line 18, describe allocation methodology here]",B27="")),"Error: No allocation methodology for cost reported on Line 18","")</f>
        <v/>
      </c>
    </row>
    <row r="28" spans="1:10" ht="15.75" x14ac:dyDescent="0.25">
      <c r="A28" s="47">
        <f t="shared" si="1"/>
        <v>20</v>
      </c>
      <c r="B28" s="48" t="s">
        <v>23</v>
      </c>
      <c r="C28" s="197" t="s">
        <v>92</v>
      </c>
      <c r="D28" s="192"/>
      <c r="E28" s="174"/>
      <c r="F28" s="320"/>
      <c r="G28" s="320"/>
      <c r="H28" s="175"/>
      <c r="I28" s="198" t="s">
        <v>12</v>
      </c>
      <c r="J28" s="45" t="str">
        <f>IF(AND(ISNUMBER(D28),SUM(E28:H28)&lt;&gt;1),"Error: allocation of cost does not equal 100%",IF(AND(COUNTA(E28:H28)&gt;0,ISBLANK(D28)),"Error: No cost reported",IF(AND(D28&gt;0,OR(C28="(Input Description)",C28="")),"Error: No description for reported expense","")))</f>
        <v/>
      </c>
    </row>
    <row r="29" spans="1:10" ht="15.75" x14ac:dyDescent="0.25">
      <c r="A29" s="47">
        <f t="shared" si="1"/>
        <v>21</v>
      </c>
      <c r="B29" s="50" t="s">
        <v>24</v>
      </c>
      <c r="C29" s="197" t="s">
        <v>92</v>
      </c>
      <c r="D29" s="192"/>
      <c r="E29" s="174"/>
      <c r="F29" s="320"/>
      <c r="G29" s="320"/>
      <c r="H29" s="175"/>
      <c r="I29" s="190"/>
      <c r="J29" s="45" t="str">
        <f>IF(AND(ISNUMBER(D29),SUM(E29:H29)&lt;&gt;1),"Error: allocation of cost does not equal 100%",IF(AND(COUNTA(E29:H29)&gt;0,ISBLANK(D29)),"Error: No cost reported",IF(AND(D29&gt;0,OR(C29="(Input Description)",C29="")),"Error: No description for reported expense","")))</f>
        <v/>
      </c>
    </row>
    <row r="30" spans="1:10" ht="15.75" x14ac:dyDescent="0.25">
      <c r="A30" s="47">
        <f t="shared" si="1"/>
        <v>22</v>
      </c>
      <c r="B30" s="50" t="s">
        <v>25</v>
      </c>
      <c r="C30" s="197" t="s">
        <v>92</v>
      </c>
      <c r="D30" s="192"/>
      <c r="E30" s="174"/>
      <c r="F30" s="320"/>
      <c r="G30" s="320"/>
      <c r="H30" s="175"/>
      <c r="I30" s="190"/>
      <c r="J30" s="45" t="str">
        <f>IF(AND(ISNUMBER(D30),SUM(E30:H30)&lt;&gt;1),"Error: allocation of cost does not equal 100%",IF(AND(COUNTA(E30:H30)&gt;0,ISBLANK(D30)),"Error: No cost reported",IF(AND(D30&gt;0,OR(C30="(Input Description)",C30="")),"Error: No description for reported expense","")))</f>
        <v/>
      </c>
    </row>
    <row r="31" spans="1:10" ht="15.75" x14ac:dyDescent="0.25">
      <c r="A31" s="47">
        <f t="shared" si="1"/>
        <v>23</v>
      </c>
      <c r="B31" s="50" t="s">
        <v>26</v>
      </c>
      <c r="C31" s="197" t="s">
        <v>92</v>
      </c>
      <c r="D31" s="192"/>
      <c r="E31" s="174"/>
      <c r="F31" s="320"/>
      <c r="G31" s="320"/>
      <c r="H31" s="175"/>
      <c r="I31" s="190"/>
      <c r="J31" s="45" t="str">
        <f>IF(AND(ISNUMBER(D31),SUM(E31:H31)&lt;&gt;1),"Error: allocation of cost does not equal 100%",IF(AND(COUNTA(E31:H31)&gt;0,ISBLANK(D31)),"Error: No cost reported",IF(AND(D31&gt;0,OR(C31="(Input Description)",C31="")),"Error: No description for reported expense","")))</f>
        <v/>
      </c>
    </row>
    <row r="32" spans="1:10" ht="16.5" thickBot="1" x14ac:dyDescent="0.3">
      <c r="A32" s="51">
        <f t="shared" si="1"/>
        <v>24</v>
      </c>
      <c r="B32" s="52" t="s">
        <v>27</v>
      </c>
      <c r="C32" s="178" t="s">
        <v>92</v>
      </c>
      <c r="D32" s="196"/>
      <c r="E32" s="176"/>
      <c r="F32" s="322"/>
      <c r="G32" s="322"/>
      <c r="H32" s="177"/>
      <c r="I32" s="190"/>
      <c r="J32" s="45" t="str">
        <f>IF(AND(ISNUMBER(D32),SUM(E32:H32)&lt;&gt;1),"Error: allocation of cost does not equal 100%",IF(AND(COUNTA(E32:H32)&gt;0,ISBLANK(D32)),"Error: No cost reported",IF(AND(D32&gt;0,OR(C32="(Input Description)",C32="")),"Error: No description for reported expense","")))</f>
        <v/>
      </c>
    </row>
  </sheetData>
  <mergeCells count="27">
    <mergeCell ref="A1:H1"/>
    <mergeCell ref="A3:H3"/>
    <mergeCell ref="A6:A8"/>
    <mergeCell ref="B6:C8"/>
    <mergeCell ref="D6:D8"/>
    <mergeCell ref="E6:H6"/>
    <mergeCell ref="E7:F7"/>
    <mergeCell ref="G7:H7"/>
    <mergeCell ref="B20:C20"/>
    <mergeCell ref="B9:C9"/>
    <mergeCell ref="B10:C10"/>
    <mergeCell ref="B11:C11"/>
    <mergeCell ref="B12:C12"/>
    <mergeCell ref="B13:C13"/>
    <mergeCell ref="B14:C14"/>
    <mergeCell ref="B15:C15"/>
    <mergeCell ref="B16:C16"/>
    <mergeCell ref="B17:C17"/>
    <mergeCell ref="B18:C18"/>
    <mergeCell ref="B19:C19"/>
    <mergeCell ref="B27:C27"/>
    <mergeCell ref="B21:C21"/>
    <mergeCell ref="B22:C22"/>
    <mergeCell ref="B23:C23"/>
    <mergeCell ref="B24:C24"/>
    <mergeCell ref="B25:C25"/>
    <mergeCell ref="B26:C26"/>
  </mergeCells>
  <conditionalFormatting sqref="E9:H32">
    <cfRule type="expression" dxfId="20" priority="19">
      <formula>IF(AND($D9&gt;0,SUM($E9:$H9)&lt;&gt;1),TRUE,FALSE)</formula>
    </cfRule>
  </conditionalFormatting>
  <conditionalFormatting sqref="D9:D32">
    <cfRule type="expression" dxfId="19" priority="21">
      <formula>IF(AND(ISBLANK(D9),SUM($E9:$H9)&gt;0),TRUE,FALSE)</formula>
    </cfRule>
  </conditionalFormatting>
  <conditionalFormatting sqref="C28:C32">
    <cfRule type="expression" dxfId="18" priority="1">
      <formula>IF(AND(D28&gt;0,OR(C28="(Input Description)",C28="")),TRUE,FALSE)</formula>
    </cfRule>
  </conditionalFormatting>
  <dataValidations count="18">
    <dataValidation allowBlank="1" showInputMessage="1" showErrorMessage="1" prompt="Do not include mortgage interest, which should be part of the cost reported on Line 1." sqref="I13"/>
    <dataValidation allowBlank="1" showErrorMessage="1" sqref="E8:H8 I21"/>
    <dataValidation allowBlank="1" showInputMessage="1" showErrorMessage="1" prompt="Input the total expenses for each category for the fiscal year ending June 30, 2018. Costs associated with direct care should not be included in this worksheet." sqref="D6:D8"/>
    <dataValidation allowBlank="1" showInputMessage="1" showErrorMessage="1" prompt="For Lines 1-3, exclude facilities in which direct care is provided (e.g., day programs or group homes). For facilities with administrative and direct care space, only report the cost related to administration (e.g., prorate based on square footage)." sqref="I9"/>
    <dataValidation allowBlank="1" showInputMessage="1" showErrorMessage="1" prompt="Do not include costs associated with vehicles associated with direct services, such as those used by case managers." sqref="I12"/>
    <dataValidation allowBlank="1" showInputMessage="1" showErrorMessage="1" prompt="Do not include payroll taxes (Social Security and Medicare), unemployment insurance taxes, or personal income taxes." sqref="I15"/>
    <dataValidation allowBlank="1" showInputMessage="1" showErrorMessage="1" prompt="Examples of expenses include advertising, background checks, placement agency fees, etc. _x000a__x000a_Do not include staff costs that should be reported on the Admin Staff worksheet." sqref="I17"/>
    <dataValidation allowBlank="1" showInputMessage="1" showErrorMessage="1" prompt="Examples of expenses include registration fees and training materials._x000a__x000a_Do not include staff costs that should be reported on the Admin Staff worksheet." sqref="I18"/>
    <dataValidation allowBlank="1" showInputMessage="1" showErrorMessage="1" prompt="Examples of expenses include computers and softward. Do not include staff costs that should be reported on the Admin Staff worksheet." sqref="I20"/>
    <dataValidation allowBlank="1" showInputMessage="1" showErrorMessage="1" prompt="Input your agency’s costs for memberships in business, technical, and/or professional organizations or subscriptions to business, professional, and/or technical periodicals." sqref="I23"/>
    <dataValidation allowBlank="1" showInputMessage="1" showErrorMessage="1" prompt="Do not include costs associated with contractors who provide direct care services." sqref="I24"/>
    <dataValidation allowBlank="1" showInputMessage="1" showErrorMessage="1" prompt="Travel-related costs (i.e. mileage reimbursement) for administrative and program support functions and staff.  Do not include travel associated with direct services such as case management." sqref="I25"/>
    <dataValidation allowBlank="1" showInputMessage="1" showErrorMessage="1" prompt="Report allocated corporate office overhead costs, as applicable. E.g., some multi-state agencies have a parent office to which a portion of local agencies’ revenues are allocated, but which cannot be identified with specific corporate staff or expenses." sqref="I26"/>
    <dataValidation allowBlank="1" showInputMessage="1" showErrorMessage="1" prompt=" Input any other administrative or program support costs that do not fit into the provided categories. Label any categories that you add and report the associated expense." sqref="I28"/>
    <dataValidation allowBlank="1" showInputMessage="1" showErrorMessage="1" prompt="Do not include health and dental insurance, workers' compensation, and insurance for vehicles used for direct care" sqref="I19"/>
    <dataValidation allowBlank="1" showInputMessage="1" showErrorMessage="1" prompt="If any costs are reported on Line 18, briefly describe the allocation methodology used to assign costs to the agency’s case management services." sqref="I27"/>
    <dataValidation type="decimal" operator="greaterThanOrEqual" allowBlank="1" showInputMessage="1" showErrorMessage="1" error="Please enter a valid number." sqref="D9:H32">
      <formula1>0</formula1>
    </dataValidation>
    <dataValidation allowBlank="1" showInputMessage="1" showErrorMessage="1" prompt="Allocate the portion of each cost attributable to your agency's FSW and CIH case management services and the amount attributable to all other services. These four columns should total 100 percent._x000a__x000a_See instructions for additional notes." sqref="E6:E7 F6 G6:G7 H6"/>
  </dataValidations>
  <printOptions horizontalCentered="1"/>
  <pageMargins left="0.25" right="0.25" top="0.75" bottom="0.5" header="0.3" footer="0.3"/>
  <pageSetup scale="95" orientation="landscape" r:id="rId1"/>
  <headerFooter>
    <oddHeader>&amp;C&amp;"Times New Roman,Bold"Indiana Bureau of Developmental Disabilities Services
Review of FSW and CIH Case Management Payment Rates - Provider Survey&amp;R&amp;"Times New Roman,Regular"Page &amp;P of &amp;N</oddHeader>
    <oddFooter>&amp;L&amp;"Times New Roman,Regular"Questions? Contact Stephen Pawlowski with Burns &amp;&amp; Associates, Inc. at (602) 241-8519 or spawlowski@burnshealthpolicy.com&amp;R&amp;"Times New Roman,Regular" printed &amp;D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zoomScaleNormal="100" workbookViewId="0">
      <selection activeCell="B11" sqref="B11"/>
    </sheetView>
  </sheetViews>
  <sheetFormatPr defaultColWidth="9.140625" defaultRowHeight="15" x14ac:dyDescent="0.25"/>
  <cols>
    <col min="1" max="1" width="5.28515625" style="61" customWidth="1"/>
    <col min="2" max="2" width="16.7109375" style="56" customWidth="1"/>
    <col min="3" max="3" width="11.7109375" style="61" customWidth="1"/>
    <col min="4" max="4" width="7.7109375" style="61" customWidth="1"/>
    <col min="5" max="5" width="9.7109375" style="56" customWidth="1"/>
    <col min="6" max="6" width="10.7109375" style="56" customWidth="1"/>
    <col min="7" max="7" width="9.7109375" style="76" customWidth="1"/>
    <col min="8" max="8" width="10.7109375" style="76" customWidth="1"/>
    <col min="9" max="11" width="8.7109375" style="77" customWidth="1"/>
    <col min="12" max="13" width="10.7109375" style="77" customWidth="1"/>
    <col min="14" max="14" width="7.7109375" style="77" customWidth="1"/>
    <col min="15" max="16" width="11.28515625" style="77" customWidth="1"/>
    <col min="17" max="17" width="3.42578125" style="324" bestFit="1" customWidth="1"/>
    <col min="18" max="16384" width="9.140625" style="56"/>
  </cols>
  <sheetData>
    <row r="1" spans="1:18" ht="13.5" customHeight="1" x14ac:dyDescent="0.25">
      <c r="A1" s="55"/>
      <c r="B1" s="55"/>
      <c r="C1" s="343" t="str">
        <f>IF(ISBLANK('Contact Info &amp; Revenues'!C7),"",'Contact Info &amp; Revenues'!C7)</f>
        <v/>
      </c>
      <c r="D1" s="343"/>
      <c r="E1" s="343"/>
      <c r="F1" s="343"/>
      <c r="G1" s="343"/>
      <c r="H1" s="343"/>
      <c r="I1" s="343"/>
      <c r="J1" s="311"/>
      <c r="K1" s="333"/>
      <c r="L1" s="18"/>
      <c r="M1" s="18"/>
      <c r="N1" s="343"/>
      <c r="O1" s="343"/>
      <c r="P1" s="343"/>
    </row>
    <row r="2" spans="1:18" ht="6" customHeight="1" x14ac:dyDescent="0.25">
      <c r="A2" s="57"/>
      <c r="B2" s="58"/>
      <c r="C2" s="58"/>
      <c r="D2" s="58"/>
      <c r="E2" s="58"/>
      <c r="F2" s="58"/>
      <c r="G2" s="59"/>
      <c r="H2" s="59"/>
      <c r="I2" s="60"/>
      <c r="J2" s="60"/>
      <c r="K2" s="60"/>
      <c r="L2" s="60"/>
      <c r="M2" s="60"/>
      <c r="N2" s="60"/>
      <c r="O2" s="60"/>
      <c r="P2" s="60"/>
    </row>
    <row r="3" spans="1:18" x14ac:dyDescent="0.25">
      <c r="A3" s="405" t="s">
        <v>149</v>
      </c>
      <c r="B3" s="405"/>
      <c r="C3" s="405"/>
      <c r="D3" s="405"/>
      <c r="E3" s="405"/>
      <c r="F3" s="405"/>
      <c r="G3" s="405"/>
      <c r="H3" s="405"/>
      <c r="I3" s="405"/>
      <c r="J3" s="405"/>
      <c r="K3" s="405"/>
      <c r="L3" s="405"/>
      <c r="M3" s="405"/>
      <c r="N3" s="405"/>
      <c r="O3" s="405"/>
      <c r="P3" s="405"/>
    </row>
    <row r="4" spans="1:18" ht="6" customHeight="1" x14ac:dyDescent="0.25">
      <c r="A4" s="57"/>
      <c r="B4" s="57"/>
      <c r="C4" s="63"/>
      <c r="D4" s="63"/>
      <c r="E4" s="57"/>
      <c r="F4" s="315"/>
      <c r="G4" s="57"/>
      <c r="H4" s="57"/>
      <c r="I4" s="57"/>
      <c r="J4" s="315"/>
      <c r="K4" s="335"/>
      <c r="L4" s="63"/>
      <c r="M4" s="63"/>
      <c r="N4" s="57"/>
      <c r="O4" s="57"/>
      <c r="P4" s="57"/>
    </row>
    <row r="5" spans="1:18" ht="15.75" customHeight="1" x14ac:dyDescent="0.25">
      <c r="B5" s="64"/>
      <c r="C5" s="64" t="s">
        <v>93</v>
      </c>
      <c r="D5" s="114"/>
      <c r="E5" s="64"/>
      <c r="F5" s="314"/>
      <c r="G5" s="64"/>
      <c r="H5" s="64"/>
      <c r="I5" s="64"/>
      <c r="J5" s="314"/>
      <c r="K5" s="334"/>
      <c r="L5" s="64"/>
      <c r="M5" s="64"/>
      <c r="N5" s="404"/>
      <c r="O5" s="404"/>
      <c r="P5" s="404"/>
    </row>
    <row r="6" spans="1:18" ht="15.75" customHeight="1" thickBot="1" x14ac:dyDescent="0.3">
      <c r="B6" s="65"/>
      <c r="C6" s="64" t="s">
        <v>94</v>
      </c>
      <c r="D6" s="250"/>
      <c r="E6" s="228"/>
      <c r="F6" s="228"/>
      <c r="G6" s="228"/>
      <c r="H6" s="228"/>
      <c r="I6" s="228"/>
      <c r="J6" s="228"/>
      <c r="K6" s="228"/>
      <c r="L6" s="228"/>
      <c r="M6" s="228"/>
      <c r="N6" s="406"/>
      <c r="O6" s="406"/>
      <c r="P6" s="406"/>
    </row>
    <row r="7" spans="1:18" ht="15" customHeight="1" x14ac:dyDescent="0.25">
      <c r="A7" s="66" t="s">
        <v>3</v>
      </c>
      <c r="B7" s="407" t="s">
        <v>28</v>
      </c>
      <c r="C7" s="409" t="s">
        <v>29</v>
      </c>
      <c r="D7" s="409" t="s">
        <v>30</v>
      </c>
      <c r="E7" s="409" t="s">
        <v>98</v>
      </c>
      <c r="F7" s="413" t="s">
        <v>152</v>
      </c>
      <c r="G7" s="411" t="s">
        <v>31</v>
      </c>
      <c r="H7" s="411" t="s">
        <v>32</v>
      </c>
      <c r="I7" s="415" t="s">
        <v>33</v>
      </c>
      <c r="J7" s="421" t="s">
        <v>155</v>
      </c>
      <c r="K7" s="421" t="s">
        <v>154</v>
      </c>
      <c r="L7" s="375" t="s">
        <v>72</v>
      </c>
      <c r="M7" s="418"/>
      <c r="N7" s="419" t="s">
        <v>96</v>
      </c>
      <c r="O7" s="415" t="s">
        <v>97</v>
      </c>
      <c r="P7" s="416"/>
      <c r="R7" s="67"/>
    </row>
    <row r="8" spans="1:18" ht="57" x14ac:dyDescent="0.25">
      <c r="A8" s="68"/>
      <c r="B8" s="408"/>
      <c r="C8" s="410"/>
      <c r="D8" s="410"/>
      <c r="E8" s="410"/>
      <c r="F8" s="414"/>
      <c r="G8" s="412"/>
      <c r="H8" s="412"/>
      <c r="I8" s="417"/>
      <c r="J8" s="422"/>
      <c r="K8" s="422"/>
      <c r="L8" s="236" t="s">
        <v>73</v>
      </c>
      <c r="M8" s="236" t="s">
        <v>160</v>
      </c>
      <c r="N8" s="420"/>
      <c r="O8" s="69" t="s">
        <v>34</v>
      </c>
      <c r="P8" s="70" t="s">
        <v>99</v>
      </c>
      <c r="Q8" s="325"/>
    </row>
    <row r="9" spans="1:18" ht="15.75" x14ac:dyDescent="0.25">
      <c r="A9" s="71"/>
      <c r="B9" s="227" t="s">
        <v>12</v>
      </c>
      <c r="C9" s="227" t="s">
        <v>12</v>
      </c>
      <c r="D9" s="227" t="s">
        <v>12</v>
      </c>
      <c r="E9" s="227" t="s">
        <v>12</v>
      </c>
      <c r="F9" s="227" t="s">
        <v>12</v>
      </c>
      <c r="G9" s="227" t="s">
        <v>12</v>
      </c>
      <c r="H9" s="227" t="s">
        <v>12</v>
      </c>
      <c r="I9" s="227" t="s">
        <v>12</v>
      </c>
      <c r="J9" s="423"/>
      <c r="K9" s="423"/>
      <c r="L9" s="181"/>
      <c r="M9" s="181"/>
      <c r="N9" s="229" t="s">
        <v>12</v>
      </c>
      <c r="O9" s="225"/>
      <c r="P9" s="226"/>
    </row>
    <row r="10" spans="1:18" x14ac:dyDescent="0.25">
      <c r="A10" s="72" t="s">
        <v>17</v>
      </c>
      <c r="B10" s="256" t="s">
        <v>95</v>
      </c>
      <c r="C10" s="257" t="s">
        <v>35</v>
      </c>
      <c r="D10" s="257" t="s">
        <v>36</v>
      </c>
      <c r="E10" s="258"/>
      <c r="F10" s="258" t="s">
        <v>153</v>
      </c>
      <c r="G10" s="259">
        <v>4160</v>
      </c>
      <c r="H10" s="260">
        <v>72000</v>
      </c>
      <c r="I10" s="261">
        <f>H10/G10</f>
        <v>17.307692307692307</v>
      </c>
      <c r="J10" s="261"/>
      <c r="K10" s="261"/>
      <c r="L10" s="163">
        <v>0.5</v>
      </c>
      <c r="M10" s="163">
        <v>0.5</v>
      </c>
      <c r="N10" s="262">
        <v>0.25</v>
      </c>
      <c r="O10" s="263">
        <v>40</v>
      </c>
      <c r="P10" s="264">
        <v>20</v>
      </c>
    </row>
    <row r="11" spans="1:18" x14ac:dyDescent="0.25">
      <c r="A11" s="73">
        <v>1</v>
      </c>
      <c r="B11" s="199"/>
      <c r="C11" s="251"/>
      <c r="D11" s="251"/>
      <c r="E11" s="201"/>
      <c r="F11" s="201"/>
      <c r="G11" s="202"/>
      <c r="H11" s="204"/>
      <c r="I11" s="232" t="str">
        <f t="shared" ref="I11:I55" si="0">IF(AND(ISNUMBER(G11),ISNUMBER(H11)),H11/G11,"")</f>
        <v/>
      </c>
      <c r="J11" s="202"/>
      <c r="K11" s="204"/>
      <c r="L11" s="174"/>
      <c r="M11" s="174"/>
      <c r="N11" s="230"/>
      <c r="O11" s="219"/>
      <c r="P11" s="220"/>
      <c r="Q11" s="324" t="str">
        <f>IF(AND(SUM(L11:M11)&gt;0,SUM(L11:M11)&lt;&gt;1),"Error: allocation of time does not equal 100%","")</f>
        <v/>
      </c>
    </row>
    <row r="12" spans="1:18" x14ac:dyDescent="0.25">
      <c r="A12" s="73">
        <v>2</v>
      </c>
      <c r="B12" s="199"/>
      <c r="C12" s="251"/>
      <c r="D12" s="251"/>
      <c r="E12" s="201"/>
      <c r="F12" s="201"/>
      <c r="G12" s="202"/>
      <c r="H12" s="204"/>
      <c r="I12" s="232" t="str">
        <f t="shared" si="0"/>
        <v/>
      </c>
      <c r="J12" s="202"/>
      <c r="K12" s="204"/>
      <c r="L12" s="174"/>
      <c r="M12" s="174"/>
      <c r="N12" s="230"/>
      <c r="O12" s="219"/>
      <c r="P12" s="220"/>
      <c r="Q12" s="324" t="str">
        <f t="shared" ref="Q12:Q55" si="1">IF(AND(SUM(L12:M12)&gt;0,SUM(L12:M12)&lt;&gt;1),"Error: allocation of time does not equal 100%","")</f>
        <v/>
      </c>
    </row>
    <row r="13" spans="1:18" x14ac:dyDescent="0.25">
      <c r="A13" s="73">
        <v>3</v>
      </c>
      <c r="B13" s="199"/>
      <c r="C13" s="251"/>
      <c r="D13" s="251"/>
      <c r="E13" s="201"/>
      <c r="F13" s="201"/>
      <c r="G13" s="202"/>
      <c r="H13" s="204"/>
      <c r="I13" s="232" t="str">
        <f t="shared" si="0"/>
        <v/>
      </c>
      <c r="J13" s="202"/>
      <c r="K13" s="204"/>
      <c r="L13" s="174"/>
      <c r="M13" s="174"/>
      <c r="N13" s="230"/>
      <c r="O13" s="219"/>
      <c r="P13" s="220"/>
      <c r="Q13" s="324" t="str">
        <f t="shared" si="1"/>
        <v/>
      </c>
    </row>
    <row r="14" spans="1:18" x14ac:dyDescent="0.25">
      <c r="A14" s="73">
        <v>4</v>
      </c>
      <c r="B14" s="199"/>
      <c r="C14" s="251"/>
      <c r="D14" s="251"/>
      <c r="E14" s="201"/>
      <c r="F14" s="201"/>
      <c r="G14" s="202"/>
      <c r="H14" s="204"/>
      <c r="I14" s="232" t="str">
        <f t="shared" si="0"/>
        <v/>
      </c>
      <c r="J14" s="202"/>
      <c r="K14" s="204"/>
      <c r="L14" s="174"/>
      <c r="M14" s="174"/>
      <c r="N14" s="230"/>
      <c r="O14" s="219"/>
      <c r="P14" s="220"/>
      <c r="Q14" s="324" t="str">
        <f t="shared" si="1"/>
        <v/>
      </c>
    </row>
    <row r="15" spans="1:18" x14ac:dyDescent="0.25">
      <c r="A15" s="73">
        <v>5</v>
      </c>
      <c r="B15" s="199"/>
      <c r="C15" s="251"/>
      <c r="D15" s="251"/>
      <c r="E15" s="201"/>
      <c r="F15" s="201"/>
      <c r="G15" s="202"/>
      <c r="H15" s="204"/>
      <c r="I15" s="232" t="str">
        <f t="shared" si="0"/>
        <v/>
      </c>
      <c r="J15" s="202"/>
      <c r="K15" s="204"/>
      <c r="L15" s="174"/>
      <c r="M15" s="174"/>
      <c r="N15" s="230"/>
      <c r="O15" s="219"/>
      <c r="P15" s="220"/>
      <c r="Q15" s="324" t="str">
        <f t="shared" si="1"/>
        <v/>
      </c>
    </row>
    <row r="16" spans="1:18" x14ac:dyDescent="0.25">
      <c r="A16" s="73">
        <v>6</v>
      </c>
      <c r="B16" s="199"/>
      <c r="C16" s="251"/>
      <c r="D16" s="251"/>
      <c r="E16" s="201"/>
      <c r="F16" s="201"/>
      <c r="G16" s="202"/>
      <c r="H16" s="204"/>
      <c r="I16" s="232" t="str">
        <f t="shared" si="0"/>
        <v/>
      </c>
      <c r="J16" s="202"/>
      <c r="K16" s="204"/>
      <c r="L16" s="174"/>
      <c r="M16" s="174"/>
      <c r="N16" s="230"/>
      <c r="O16" s="219"/>
      <c r="P16" s="220"/>
      <c r="Q16" s="324" t="str">
        <f t="shared" si="1"/>
        <v/>
      </c>
    </row>
    <row r="17" spans="1:17" x14ac:dyDescent="0.25">
      <c r="A17" s="73">
        <v>7</v>
      </c>
      <c r="B17" s="199"/>
      <c r="C17" s="251"/>
      <c r="D17" s="251"/>
      <c r="E17" s="201"/>
      <c r="F17" s="201"/>
      <c r="G17" s="202"/>
      <c r="H17" s="204"/>
      <c r="I17" s="232" t="str">
        <f t="shared" si="0"/>
        <v/>
      </c>
      <c r="J17" s="202"/>
      <c r="K17" s="204"/>
      <c r="L17" s="174"/>
      <c r="M17" s="174"/>
      <c r="N17" s="230"/>
      <c r="O17" s="219"/>
      <c r="P17" s="220"/>
      <c r="Q17" s="324" t="str">
        <f t="shared" si="1"/>
        <v/>
      </c>
    </row>
    <row r="18" spans="1:17" x14ac:dyDescent="0.25">
      <c r="A18" s="73">
        <v>8</v>
      </c>
      <c r="B18" s="199"/>
      <c r="C18" s="251"/>
      <c r="D18" s="251"/>
      <c r="E18" s="201"/>
      <c r="F18" s="201"/>
      <c r="G18" s="202"/>
      <c r="H18" s="204"/>
      <c r="I18" s="232" t="str">
        <f t="shared" si="0"/>
        <v/>
      </c>
      <c r="J18" s="202"/>
      <c r="K18" s="204"/>
      <c r="L18" s="174"/>
      <c r="M18" s="174"/>
      <c r="N18" s="230"/>
      <c r="O18" s="219"/>
      <c r="P18" s="220"/>
      <c r="Q18" s="324" t="str">
        <f t="shared" si="1"/>
        <v/>
      </c>
    </row>
    <row r="19" spans="1:17" x14ac:dyDescent="0.25">
      <c r="A19" s="73">
        <v>9</v>
      </c>
      <c r="B19" s="199"/>
      <c r="C19" s="251"/>
      <c r="D19" s="251"/>
      <c r="E19" s="201"/>
      <c r="F19" s="201"/>
      <c r="G19" s="202"/>
      <c r="H19" s="204"/>
      <c r="I19" s="232" t="str">
        <f t="shared" si="0"/>
        <v/>
      </c>
      <c r="J19" s="202"/>
      <c r="K19" s="204"/>
      <c r="L19" s="174"/>
      <c r="M19" s="174"/>
      <c r="N19" s="230"/>
      <c r="O19" s="219"/>
      <c r="P19" s="220"/>
      <c r="Q19" s="324" t="str">
        <f t="shared" si="1"/>
        <v/>
      </c>
    </row>
    <row r="20" spans="1:17" x14ac:dyDescent="0.25">
      <c r="A20" s="73">
        <v>10</v>
      </c>
      <c r="B20" s="199"/>
      <c r="C20" s="251"/>
      <c r="D20" s="251"/>
      <c r="E20" s="201"/>
      <c r="F20" s="201"/>
      <c r="G20" s="202"/>
      <c r="H20" s="204"/>
      <c r="I20" s="232" t="str">
        <f t="shared" si="0"/>
        <v/>
      </c>
      <c r="J20" s="202"/>
      <c r="K20" s="204"/>
      <c r="L20" s="174"/>
      <c r="M20" s="174"/>
      <c r="N20" s="230"/>
      <c r="O20" s="219"/>
      <c r="P20" s="220"/>
      <c r="Q20" s="324" t="str">
        <f t="shared" si="1"/>
        <v/>
      </c>
    </row>
    <row r="21" spans="1:17" x14ac:dyDescent="0.25">
      <c r="A21" s="73">
        <v>11</v>
      </c>
      <c r="B21" s="199"/>
      <c r="C21" s="251"/>
      <c r="D21" s="251"/>
      <c r="E21" s="201"/>
      <c r="F21" s="201"/>
      <c r="G21" s="202"/>
      <c r="H21" s="204"/>
      <c r="I21" s="232" t="str">
        <f t="shared" si="0"/>
        <v/>
      </c>
      <c r="J21" s="202"/>
      <c r="K21" s="204"/>
      <c r="L21" s="174"/>
      <c r="M21" s="174"/>
      <c r="N21" s="230"/>
      <c r="O21" s="219"/>
      <c r="P21" s="220"/>
      <c r="Q21" s="324" t="str">
        <f t="shared" si="1"/>
        <v/>
      </c>
    </row>
    <row r="22" spans="1:17" x14ac:dyDescent="0.25">
      <c r="A22" s="73">
        <v>12</v>
      </c>
      <c r="B22" s="199"/>
      <c r="C22" s="251"/>
      <c r="D22" s="251"/>
      <c r="E22" s="201"/>
      <c r="F22" s="201"/>
      <c r="G22" s="202"/>
      <c r="H22" s="204"/>
      <c r="I22" s="232" t="str">
        <f t="shared" si="0"/>
        <v/>
      </c>
      <c r="J22" s="202"/>
      <c r="K22" s="204"/>
      <c r="L22" s="174"/>
      <c r="M22" s="174"/>
      <c r="N22" s="230"/>
      <c r="O22" s="219"/>
      <c r="P22" s="220"/>
      <c r="Q22" s="324" t="str">
        <f t="shared" si="1"/>
        <v/>
      </c>
    </row>
    <row r="23" spans="1:17" x14ac:dyDescent="0.25">
      <c r="A23" s="73">
        <v>13</v>
      </c>
      <c r="B23" s="199"/>
      <c r="C23" s="251"/>
      <c r="D23" s="251"/>
      <c r="E23" s="201"/>
      <c r="F23" s="201"/>
      <c r="G23" s="202"/>
      <c r="H23" s="204"/>
      <c r="I23" s="232" t="str">
        <f t="shared" si="0"/>
        <v/>
      </c>
      <c r="J23" s="202"/>
      <c r="K23" s="204"/>
      <c r="L23" s="174"/>
      <c r="M23" s="174"/>
      <c r="N23" s="230"/>
      <c r="O23" s="219"/>
      <c r="P23" s="220"/>
      <c r="Q23" s="324" t="str">
        <f t="shared" si="1"/>
        <v/>
      </c>
    </row>
    <row r="24" spans="1:17" x14ac:dyDescent="0.25">
      <c r="A24" s="73">
        <v>14</v>
      </c>
      <c r="B24" s="199"/>
      <c r="C24" s="251"/>
      <c r="D24" s="251"/>
      <c r="E24" s="201"/>
      <c r="F24" s="201"/>
      <c r="G24" s="202"/>
      <c r="H24" s="204"/>
      <c r="I24" s="232" t="str">
        <f t="shared" si="0"/>
        <v/>
      </c>
      <c r="J24" s="202"/>
      <c r="K24" s="204"/>
      <c r="L24" s="174"/>
      <c r="M24" s="174"/>
      <c r="N24" s="230"/>
      <c r="O24" s="219"/>
      <c r="P24" s="220"/>
      <c r="Q24" s="324" t="str">
        <f t="shared" si="1"/>
        <v/>
      </c>
    </row>
    <row r="25" spans="1:17" x14ac:dyDescent="0.25">
      <c r="A25" s="73">
        <v>15</v>
      </c>
      <c r="B25" s="199"/>
      <c r="C25" s="251"/>
      <c r="D25" s="251"/>
      <c r="E25" s="201"/>
      <c r="F25" s="201"/>
      <c r="G25" s="202"/>
      <c r="H25" s="204"/>
      <c r="I25" s="232" t="str">
        <f t="shared" si="0"/>
        <v/>
      </c>
      <c r="J25" s="202"/>
      <c r="K25" s="204"/>
      <c r="L25" s="174"/>
      <c r="M25" s="174"/>
      <c r="N25" s="230"/>
      <c r="O25" s="219"/>
      <c r="P25" s="220"/>
      <c r="Q25" s="324" t="str">
        <f t="shared" si="1"/>
        <v/>
      </c>
    </row>
    <row r="26" spans="1:17" x14ac:dyDescent="0.25">
      <c r="A26" s="73">
        <v>16</v>
      </c>
      <c r="B26" s="199"/>
      <c r="C26" s="251"/>
      <c r="D26" s="251"/>
      <c r="E26" s="201"/>
      <c r="F26" s="201"/>
      <c r="G26" s="202"/>
      <c r="H26" s="204"/>
      <c r="I26" s="232" t="str">
        <f t="shared" si="0"/>
        <v/>
      </c>
      <c r="J26" s="202"/>
      <c r="K26" s="204"/>
      <c r="L26" s="174"/>
      <c r="M26" s="174"/>
      <c r="N26" s="230"/>
      <c r="O26" s="219"/>
      <c r="P26" s="220"/>
      <c r="Q26" s="324" t="str">
        <f t="shared" si="1"/>
        <v/>
      </c>
    </row>
    <row r="27" spans="1:17" x14ac:dyDescent="0.25">
      <c r="A27" s="73">
        <v>17</v>
      </c>
      <c r="B27" s="199"/>
      <c r="C27" s="251"/>
      <c r="D27" s="251"/>
      <c r="E27" s="201"/>
      <c r="F27" s="201"/>
      <c r="G27" s="202"/>
      <c r="H27" s="204"/>
      <c r="I27" s="232" t="str">
        <f t="shared" si="0"/>
        <v/>
      </c>
      <c r="J27" s="202"/>
      <c r="K27" s="204"/>
      <c r="L27" s="174"/>
      <c r="M27" s="174"/>
      <c r="N27" s="230"/>
      <c r="O27" s="219"/>
      <c r="P27" s="220"/>
      <c r="Q27" s="324" t="str">
        <f t="shared" si="1"/>
        <v/>
      </c>
    </row>
    <row r="28" spans="1:17" x14ac:dyDescent="0.25">
      <c r="A28" s="73">
        <v>18</v>
      </c>
      <c r="B28" s="199"/>
      <c r="C28" s="251"/>
      <c r="D28" s="251"/>
      <c r="E28" s="201"/>
      <c r="F28" s="201"/>
      <c r="G28" s="202"/>
      <c r="H28" s="204"/>
      <c r="I28" s="232" t="str">
        <f t="shared" si="0"/>
        <v/>
      </c>
      <c r="J28" s="202"/>
      <c r="K28" s="204"/>
      <c r="L28" s="174"/>
      <c r="M28" s="174"/>
      <c r="N28" s="230"/>
      <c r="O28" s="219"/>
      <c r="P28" s="220"/>
      <c r="Q28" s="324" t="str">
        <f t="shared" si="1"/>
        <v/>
      </c>
    </row>
    <row r="29" spans="1:17" x14ac:dyDescent="0.25">
      <c r="A29" s="73">
        <v>19</v>
      </c>
      <c r="B29" s="199"/>
      <c r="C29" s="251"/>
      <c r="D29" s="251"/>
      <c r="E29" s="201"/>
      <c r="F29" s="201"/>
      <c r="G29" s="202"/>
      <c r="H29" s="204"/>
      <c r="I29" s="232" t="str">
        <f t="shared" si="0"/>
        <v/>
      </c>
      <c r="J29" s="202"/>
      <c r="K29" s="204"/>
      <c r="L29" s="174"/>
      <c r="M29" s="174"/>
      <c r="N29" s="230"/>
      <c r="O29" s="219"/>
      <c r="P29" s="220"/>
      <c r="Q29" s="324" t="str">
        <f t="shared" si="1"/>
        <v/>
      </c>
    </row>
    <row r="30" spans="1:17" x14ac:dyDescent="0.25">
      <c r="A30" s="73">
        <v>20</v>
      </c>
      <c r="B30" s="199"/>
      <c r="C30" s="251"/>
      <c r="D30" s="251"/>
      <c r="E30" s="201"/>
      <c r="F30" s="201"/>
      <c r="G30" s="202"/>
      <c r="H30" s="204"/>
      <c r="I30" s="232" t="str">
        <f t="shared" si="0"/>
        <v/>
      </c>
      <c r="J30" s="202"/>
      <c r="K30" s="204"/>
      <c r="L30" s="174"/>
      <c r="M30" s="174"/>
      <c r="N30" s="230"/>
      <c r="O30" s="219"/>
      <c r="P30" s="220"/>
      <c r="Q30" s="324" t="str">
        <f t="shared" si="1"/>
        <v/>
      </c>
    </row>
    <row r="31" spans="1:17" x14ac:dyDescent="0.25">
      <c r="A31" s="89">
        <v>21</v>
      </c>
      <c r="B31" s="237"/>
      <c r="C31" s="252"/>
      <c r="D31" s="252"/>
      <c r="E31" s="238"/>
      <c r="F31" s="238"/>
      <c r="G31" s="239"/>
      <c r="H31" s="240"/>
      <c r="I31" s="241" t="str">
        <f t="shared" si="0"/>
        <v/>
      </c>
      <c r="J31" s="239"/>
      <c r="K31" s="240"/>
      <c r="L31" s="242"/>
      <c r="M31" s="242"/>
      <c r="N31" s="243"/>
      <c r="O31" s="244"/>
      <c r="P31" s="245"/>
      <c r="Q31" s="324" t="str">
        <f t="shared" si="1"/>
        <v/>
      </c>
    </row>
    <row r="32" spans="1:17" x14ac:dyDescent="0.25">
      <c r="A32" s="74">
        <v>22</v>
      </c>
      <c r="B32" s="205"/>
      <c r="C32" s="253"/>
      <c r="D32" s="253"/>
      <c r="E32" s="206"/>
      <c r="F32" s="206"/>
      <c r="G32" s="207"/>
      <c r="H32" s="209"/>
      <c r="I32" s="233" t="str">
        <f t="shared" si="0"/>
        <v/>
      </c>
      <c r="J32" s="207"/>
      <c r="K32" s="209"/>
      <c r="L32" s="185"/>
      <c r="M32" s="185"/>
      <c r="N32" s="208"/>
      <c r="O32" s="246"/>
      <c r="P32" s="221"/>
      <c r="Q32" s="324" t="str">
        <f t="shared" si="1"/>
        <v/>
      </c>
    </row>
    <row r="33" spans="1:17" x14ac:dyDescent="0.25">
      <c r="A33" s="72">
        <v>23</v>
      </c>
      <c r="B33" s="210"/>
      <c r="C33" s="254"/>
      <c r="D33" s="254"/>
      <c r="E33" s="211"/>
      <c r="F33" s="211"/>
      <c r="G33" s="212"/>
      <c r="H33" s="213"/>
      <c r="I33" s="234" t="str">
        <f t="shared" si="0"/>
        <v/>
      </c>
      <c r="J33" s="212"/>
      <c r="K33" s="213"/>
      <c r="L33" s="174"/>
      <c r="M33" s="174"/>
      <c r="N33" s="231"/>
      <c r="O33" s="222"/>
      <c r="P33" s="223"/>
      <c r="Q33" s="324" t="str">
        <f t="shared" si="1"/>
        <v/>
      </c>
    </row>
    <row r="34" spans="1:17" x14ac:dyDescent="0.25">
      <c r="A34" s="73">
        <v>24</v>
      </c>
      <c r="B34" s="199"/>
      <c r="C34" s="251"/>
      <c r="D34" s="251"/>
      <c r="E34" s="201"/>
      <c r="F34" s="201"/>
      <c r="G34" s="202"/>
      <c r="H34" s="204"/>
      <c r="I34" s="232" t="str">
        <f t="shared" si="0"/>
        <v/>
      </c>
      <c r="J34" s="202"/>
      <c r="K34" s="204"/>
      <c r="L34" s="174"/>
      <c r="M34" s="174"/>
      <c r="N34" s="230"/>
      <c r="O34" s="219"/>
      <c r="P34" s="220"/>
      <c r="Q34" s="324" t="str">
        <f t="shared" si="1"/>
        <v/>
      </c>
    </row>
    <row r="35" spans="1:17" x14ac:dyDescent="0.25">
      <c r="A35" s="73">
        <v>25</v>
      </c>
      <c r="B35" s="199"/>
      <c r="C35" s="251"/>
      <c r="D35" s="251"/>
      <c r="E35" s="201"/>
      <c r="F35" s="201"/>
      <c r="G35" s="202"/>
      <c r="H35" s="204"/>
      <c r="I35" s="232" t="str">
        <f t="shared" si="0"/>
        <v/>
      </c>
      <c r="J35" s="202"/>
      <c r="K35" s="204"/>
      <c r="L35" s="174"/>
      <c r="M35" s="174"/>
      <c r="N35" s="230"/>
      <c r="O35" s="219"/>
      <c r="P35" s="220"/>
      <c r="Q35" s="324" t="str">
        <f t="shared" si="1"/>
        <v/>
      </c>
    </row>
    <row r="36" spans="1:17" x14ac:dyDescent="0.25">
      <c r="A36" s="72">
        <v>26</v>
      </c>
      <c r="B36" s="210"/>
      <c r="C36" s="254"/>
      <c r="D36" s="254"/>
      <c r="E36" s="211"/>
      <c r="F36" s="211"/>
      <c r="G36" s="212"/>
      <c r="H36" s="213"/>
      <c r="I36" s="234" t="str">
        <f t="shared" si="0"/>
        <v/>
      </c>
      <c r="J36" s="212"/>
      <c r="K36" s="213"/>
      <c r="L36" s="174"/>
      <c r="M36" s="174"/>
      <c r="N36" s="231"/>
      <c r="O36" s="222"/>
      <c r="P36" s="223"/>
      <c r="Q36" s="324" t="str">
        <f t="shared" si="1"/>
        <v/>
      </c>
    </row>
    <row r="37" spans="1:17" x14ac:dyDescent="0.25">
      <c r="A37" s="73">
        <v>27</v>
      </c>
      <c r="B37" s="199"/>
      <c r="C37" s="251"/>
      <c r="D37" s="251"/>
      <c r="E37" s="201"/>
      <c r="F37" s="201"/>
      <c r="G37" s="202"/>
      <c r="H37" s="204"/>
      <c r="I37" s="232" t="str">
        <f t="shared" si="0"/>
        <v/>
      </c>
      <c r="J37" s="202"/>
      <c r="K37" s="204"/>
      <c r="L37" s="174"/>
      <c r="M37" s="174"/>
      <c r="N37" s="230"/>
      <c r="O37" s="219"/>
      <c r="P37" s="220"/>
      <c r="Q37" s="324" t="str">
        <f t="shared" si="1"/>
        <v/>
      </c>
    </row>
    <row r="38" spans="1:17" x14ac:dyDescent="0.25">
      <c r="A38" s="73">
        <v>28</v>
      </c>
      <c r="B38" s="199"/>
      <c r="C38" s="251"/>
      <c r="D38" s="251"/>
      <c r="E38" s="201"/>
      <c r="F38" s="201"/>
      <c r="G38" s="202"/>
      <c r="H38" s="204"/>
      <c r="I38" s="232" t="str">
        <f t="shared" si="0"/>
        <v/>
      </c>
      <c r="J38" s="202"/>
      <c r="K38" s="204"/>
      <c r="L38" s="174"/>
      <c r="M38" s="174"/>
      <c r="N38" s="230"/>
      <c r="O38" s="219"/>
      <c r="P38" s="220"/>
      <c r="Q38" s="324" t="str">
        <f t="shared" si="1"/>
        <v/>
      </c>
    </row>
    <row r="39" spans="1:17" x14ac:dyDescent="0.25">
      <c r="A39" s="73">
        <v>29</v>
      </c>
      <c r="B39" s="199"/>
      <c r="C39" s="251"/>
      <c r="D39" s="251"/>
      <c r="E39" s="201"/>
      <c r="F39" s="201"/>
      <c r="G39" s="202"/>
      <c r="H39" s="204"/>
      <c r="I39" s="232" t="str">
        <f t="shared" si="0"/>
        <v/>
      </c>
      <c r="J39" s="202"/>
      <c r="K39" s="204"/>
      <c r="L39" s="174"/>
      <c r="M39" s="174"/>
      <c r="N39" s="230"/>
      <c r="O39" s="219"/>
      <c r="P39" s="220"/>
      <c r="Q39" s="324" t="str">
        <f t="shared" si="1"/>
        <v/>
      </c>
    </row>
    <row r="40" spans="1:17" x14ac:dyDescent="0.25">
      <c r="A40" s="73">
        <v>30</v>
      </c>
      <c r="B40" s="199"/>
      <c r="C40" s="251"/>
      <c r="D40" s="251"/>
      <c r="E40" s="201"/>
      <c r="F40" s="201"/>
      <c r="G40" s="202"/>
      <c r="H40" s="204"/>
      <c r="I40" s="232" t="str">
        <f t="shared" si="0"/>
        <v/>
      </c>
      <c r="J40" s="202"/>
      <c r="K40" s="204"/>
      <c r="L40" s="174"/>
      <c r="M40" s="174"/>
      <c r="N40" s="230"/>
      <c r="O40" s="219"/>
      <c r="P40" s="220"/>
      <c r="Q40" s="324" t="str">
        <f t="shared" si="1"/>
        <v/>
      </c>
    </row>
    <row r="41" spans="1:17" x14ac:dyDescent="0.25">
      <c r="A41" s="73">
        <v>31</v>
      </c>
      <c r="B41" s="199"/>
      <c r="C41" s="251"/>
      <c r="D41" s="251"/>
      <c r="E41" s="201"/>
      <c r="F41" s="201"/>
      <c r="G41" s="202"/>
      <c r="H41" s="204"/>
      <c r="I41" s="232" t="str">
        <f t="shared" si="0"/>
        <v/>
      </c>
      <c r="J41" s="202"/>
      <c r="K41" s="204"/>
      <c r="L41" s="174"/>
      <c r="M41" s="174"/>
      <c r="N41" s="230"/>
      <c r="O41" s="219"/>
      <c r="P41" s="220"/>
      <c r="Q41" s="324" t="str">
        <f t="shared" si="1"/>
        <v/>
      </c>
    </row>
    <row r="42" spans="1:17" x14ac:dyDescent="0.25">
      <c r="A42" s="73">
        <v>32</v>
      </c>
      <c r="B42" s="199"/>
      <c r="C42" s="251"/>
      <c r="D42" s="251"/>
      <c r="E42" s="201"/>
      <c r="F42" s="201"/>
      <c r="G42" s="202"/>
      <c r="H42" s="204"/>
      <c r="I42" s="232" t="str">
        <f t="shared" si="0"/>
        <v/>
      </c>
      <c r="J42" s="202"/>
      <c r="K42" s="204"/>
      <c r="L42" s="174"/>
      <c r="M42" s="174"/>
      <c r="N42" s="230"/>
      <c r="O42" s="219"/>
      <c r="P42" s="220"/>
      <c r="Q42" s="324" t="str">
        <f t="shared" si="1"/>
        <v/>
      </c>
    </row>
    <row r="43" spans="1:17" x14ac:dyDescent="0.25">
      <c r="A43" s="73">
        <v>33</v>
      </c>
      <c r="B43" s="199"/>
      <c r="C43" s="251"/>
      <c r="D43" s="251"/>
      <c r="E43" s="201"/>
      <c r="F43" s="201"/>
      <c r="G43" s="202"/>
      <c r="H43" s="204"/>
      <c r="I43" s="232" t="str">
        <f t="shared" si="0"/>
        <v/>
      </c>
      <c r="J43" s="202"/>
      <c r="K43" s="204"/>
      <c r="L43" s="174"/>
      <c r="M43" s="174"/>
      <c r="N43" s="230"/>
      <c r="O43" s="219"/>
      <c r="P43" s="220"/>
      <c r="Q43" s="324" t="str">
        <f t="shared" si="1"/>
        <v/>
      </c>
    </row>
    <row r="44" spans="1:17" x14ac:dyDescent="0.25">
      <c r="A44" s="73">
        <v>34</v>
      </c>
      <c r="B44" s="199"/>
      <c r="C44" s="251"/>
      <c r="D44" s="251"/>
      <c r="E44" s="201"/>
      <c r="F44" s="201"/>
      <c r="G44" s="202"/>
      <c r="H44" s="204"/>
      <c r="I44" s="232" t="str">
        <f t="shared" si="0"/>
        <v/>
      </c>
      <c r="J44" s="202"/>
      <c r="K44" s="204"/>
      <c r="L44" s="174"/>
      <c r="M44" s="174"/>
      <c r="N44" s="230"/>
      <c r="O44" s="219"/>
      <c r="P44" s="220"/>
      <c r="Q44" s="324" t="str">
        <f t="shared" si="1"/>
        <v/>
      </c>
    </row>
    <row r="45" spans="1:17" x14ac:dyDescent="0.25">
      <c r="A45" s="73">
        <v>35</v>
      </c>
      <c r="B45" s="199"/>
      <c r="C45" s="251"/>
      <c r="D45" s="251"/>
      <c r="E45" s="201"/>
      <c r="F45" s="201"/>
      <c r="G45" s="202"/>
      <c r="H45" s="204"/>
      <c r="I45" s="232" t="str">
        <f t="shared" si="0"/>
        <v/>
      </c>
      <c r="J45" s="202"/>
      <c r="K45" s="204"/>
      <c r="L45" s="174"/>
      <c r="M45" s="174"/>
      <c r="N45" s="230"/>
      <c r="O45" s="219"/>
      <c r="P45" s="220"/>
      <c r="Q45" s="324" t="str">
        <f t="shared" si="1"/>
        <v/>
      </c>
    </row>
    <row r="46" spans="1:17" x14ac:dyDescent="0.25">
      <c r="A46" s="73">
        <v>36</v>
      </c>
      <c r="B46" s="199"/>
      <c r="C46" s="251"/>
      <c r="D46" s="251"/>
      <c r="E46" s="201"/>
      <c r="F46" s="201"/>
      <c r="G46" s="202"/>
      <c r="H46" s="204"/>
      <c r="I46" s="232" t="str">
        <f t="shared" si="0"/>
        <v/>
      </c>
      <c r="J46" s="202"/>
      <c r="K46" s="204"/>
      <c r="L46" s="174"/>
      <c r="M46" s="174"/>
      <c r="N46" s="230"/>
      <c r="O46" s="219"/>
      <c r="P46" s="220"/>
      <c r="Q46" s="324" t="str">
        <f t="shared" si="1"/>
        <v/>
      </c>
    </row>
    <row r="47" spans="1:17" x14ac:dyDescent="0.25">
      <c r="A47" s="73">
        <v>37</v>
      </c>
      <c r="B47" s="199"/>
      <c r="C47" s="251"/>
      <c r="D47" s="251"/>
      <c r="E47" s="201"/>
      <c r="F47" s="201"/>
      <c r="G47" s="202"/>
      <c r="H47" s="204"/>
      <c r="I47" s="232" t="str">
        <f t="shared" si="0"/>
        <v/>
      </c>
      <c r="J47" s="202"/>
      <c r="K47" s="204"/>
      <c r="L47" s="174"/>
      <c r="M47" s="174"/>
      <c r="N47" s="230"/>
      <c r="O47" s="219"/>
      <c r="P47" s="220"/>
      <c r="Q47" s="324" t="str">
        <f t="shared" si="1"/>
        <v/>
      </c>
    </row>
    <row r="48" spans="1:17" x14ac:dyDescent="0.25">
      <c r="A48" s="73">
        <v>38</v>
      </c>
      <c r="B48" s="199"/>
      <c r="C48" s="251"/>
      <c r="D48" s="251"/>
      <c r="E48" s="201"/>
      <c r="F48" s="201"/>
      <c r="G48" s="202"/>
      <c r="H48" s="204"/>
      <c r="I48" s="232" t="str">
        <f t="shared" si="0"/>
        <v/>
      </c>
      <c r="J48" s="202"/>
      <c r="K48" s="204"/>
      <c r="L48" s="174"/>
      <c r="M48" s="174"/>
      <c r="N48" s="230"/>
      <c r="O48" s="219"/>
      <c r="P48" s="220"/>
      <c r="Q48" s="324" t="str">
        <f t="shared" si="1"/>
        <v/>
      </c>
    </row>
    <row r="49" spans="1:17" x14ac:dyDescent="0.25">
      <c r="A49" s="73">
        <v>39</v>
      </c>
      <c r="B49" s="199"/>
      <c r="C49" s="251"/>
      <c r="D49" s="251"/>
      <c r="E49" s="201"/>
      <c r="F49" s="201"/>
      <c r="G49" s="202"/>
      <c r="H49" s="204"/>
      <c r="I49" s="232" t="str">
        <f t="shared" si="0"/>
        <v/>
      </c>
      <c r="J49" s="202"/>
      <c r="K49" s="204"/>
      <c r="L49" s="174"/>
      <c r="M49" s="174"/>
      <c r="N49" s="230"/>
      <c r="O49" s="219"/>
      <c r="P49" s="220"/>
      <c r="Q49" s="324" t="str">
        <f t="shared" si="1"/>
        <v/>
      </c>
    </row>
    <row r="50" spans="1:17" x14ac:dyDescent="0.25">
      <c r="A50" s="73">
        <v>40</v>
      </c>
      <c r="B50" s="199"/>
      <c r="C50" s="251"/>
      <c r="D50" s="251"/>
      <c r="E50" s="201"/>
      <c r="F50" s="201"/>
      <c r="G50" s="202"/>
      <c r="H50" s="204"/>
      <c r="I50" s="232" t="str">
        <f t="shared" si="0"/>
        <v/>
      </c>
      <c r="J50" s="202"/>
      <c r="K50" s="204"/>
      <c r="L50" s="174"/>
      <c r="M50" s="174"/>
      <c r="N50" s="230"/>
      <c r="O50" s="219"/>
      <c r="P50" s="220"/>
      <c r="Q50" s="324" t="str">
        <f t="shared" si="1"/>
        <v/>
      </c>
    </row>
    <row r="51" spans="1:17" x14ac:dyDescent="0.25">
      <c r="A51" s="73">
        <v>41</v>
      </c>
      <c r="B51" s="199"/>
      <c r="C51" s="251"/>
      <c r="D51" s="251"/>
      <c r="E51" s="201"/>
      <c r="F51" s="201"/>
      <c r="G51" s="202"/>
      <c r="H51" s="204"/>
      <c r="I51" s="232" t="str">
        <f t="shared" si="0"/>
        <v/>
      </c>
      <c r="J51" s="202"/>
      <c r="K51" s="204"/>
      <c r="L51" s="174"/>
      <c r="M51" s="174"/>
      <c r="N51" s="230"/>
      <c r="O51" s="219"/>
      <c r="P51" s="220"/>
      <c r="Q51" s="324" t="str">
        <f t="shared" si="1"/>
        <v/>
      </c>
    </row>
    <row r="52" spans="1:17" x14ac:dyDescent="0.25">
      <c r="A52" s="89">
        <v>42</v>
      </c>
      <c r="B52" s="237"/>
      <c r="C52" s="252"/>
      <c r="D52" s="252"/>
      <c r="E52" s="238"/>
      <c r="F52" s="238"/>
      <c r="G52" s="239"/>
      <c r="H52" s="240"/>
      <c r="I52" s="241" t="str">
        <f t="shared" si="0"/>
        <v/>
      </c>
      <c r="J52" s="239"/>
      <c r="K52" s="240"/>
      <c r="L52" s="242"/>
      <c r="M52" s="242"/>
      <c r="N52" s="243"/>
      <c r="O52" s="244"/>
      <c r="P52" s="245"/>
      <c r="Q52" s="324" t="str">
        <f t="shared" si="1"/>
        <v/>
      </c>
    </row>
    <row r="53" spans="1:17" x14ac:dyDescent="0.25">
      <c r="A53" s="73">
        <v>43</v>
      </c>
      <c r="B53" s="199"/>
      <c r="C53" s="251"/>
      <c r="D53" s="251"/>
      <c r="E53" s="201"/>
      <c r="F53" s="201"/>
      <c r="G53" s="202"/>
      <c r="H53" s="204"/>
      <c r="I53" s="232" t="str">
        <f t="shared" si="0"/>
        <v/>
      </c>
      <c r="J53" s="202"/>
      <c r="K53" s="204"/>
      <c r="L53" s="247"/>
      <c r="M53" s="247"/>
      <c r="N53" s="203"/>
      <c r="O53" s="248"/>
      <c r="P53" s="220"/>
      <c r="Q53" s="324" t="str">
        <f t="shared" si="1"/>
        <v/>
      </c>
    </row>
    <row r="54" spans="1:17" x14ac:dyDescent="0.25">
      <c r="A54" s="73">
        <v>44</v>
      </c>
      <c r="B54" s="199"/>
      <c r="C54" s="251"/>
      <c r="D54" s="251"/>
      <c r="E54" s="201"/>
      <c r="F54" s="201"/>
      <c r="G54" s="202"/>
      <c r="H54" s="204"/>
      <c r="I54" s="232" t="str">
        <f t="shared" si="0"/>
        <v/>
      </c>
      <c r="J54" s="202"/>
      <c r="K54" s="204"/>
      <c r="L54" s="247"/>
      <c r="M54" s="247"/>
      <c r="N54" s="203"/>
      <c r="O54" s="248"/>
      <c r="P54" s="220"/>
      <c r="Q54" s="324" t="str">
        <f t="shared" si="1"/>
        <v/>
      </c>
    </row>
    <row r="55" spans="1:17" ht="15.75" thickBot="1" x14ac:dyDescent="0.3">
      <c r="A55" s="75">
        <v>45</v>
      </c>
      <c r="B55" s="214"/>
      <c r="C55" s="255"/>
      <c r="D55" s="255"/>
      <c r="E55" s="215"/>
      <c r="F55" s="215"/>
      <c r="G55" s="216"/>
      <c r="H55" s="218"/>
      <c r="I55" s="235" t="str">
        <f t="shared" si="0"/>
        <v/>
      </c>
      <c r="J55" s="216"/>
      <c r="K55" s="218"/>
      <c r="L55" s="176"/>
      <c r="M55" s="176"/>
      <c r="N55" s="217"/>
      <c r="O55" s="249"/>
      <c r="P55" s="224"/>
      <c r="Q55" s="324" t="str">
        <f t="shared" si="1"/>
        <v/>
      </c>
    </row>
  </sheetData>
  <sheetProtection password="CF4B" sheet="1" objects="1" scenarios="1"/>
  <mergeCells count="18">
    <mergeCell ref="O7:P7"/>
    <mergeCell ref="H7:H8"/>
    <mergeCell ref="I7:I8"/>
    <mergeCell ref="L7:M7"/>
    <mergeCell ref="N7:N8"/>
    <mergeCell ref="K7:K9"/>
    <mergeCell ref="J7:J9"/>
    <mergeCell ref="B7:B8"/>
    <mergeCell ref="C7:C8"/>
    <mergeCell ref="D7:D8"/>
    <mergeCell ref="E7:E8"/>
    <mergeCell ref="G7:G8"/>
    <mergeCell ref="F7:F8"/>
    <mergeCell ref="C1:I1"/>
    <mergeCell ref="N1:P1"/>
    <mergeCell ref="N5:P5"/>
    <mergeCell ref="A3:P3"/>
    <mergeCell ref="N6:P6"/>
  </mergeCells>
  <conditionalFormatting sqref="G11:I55">
    <cfRule type="expression" dxfId="17" priority="3">
      <formula>IF($F11="Per Case",TRUE,FALSE)</formula>
    </cfRule>
  </conditionalFormatting>
  <conditionalFormatting sqref="J11:K55">
    <cfRule type="expression" dxfId="16" priority="2">
      <formula>IF($F11="Hrly/Salary",TRUE,FALSE)</formula>
    </cfRule>
  </conditionalFormatting>
  <conditionalFormatting sqref="L11:M55">
    <cfRule type="expression" dxfId="15" priority="1">
      <formula>IF(AND(SUM($L11:$M11)&gt;0,SUM($L11:$M11)&lt;&gt;1),TRUE,FALSE)</formula>
    </cfRule>
  </conditionalFormatting>
  <dataValidations count="18">
    <dataValidation type="list" allowBlank="1" showInputMessage="1" showErrorMessage="1" sqref="C11:C55">
      <formula1>"Employee,Contractor"</formula1>
    </dataValidation>
    <dataValidation type="list" allowBlank="1" showInputMessage="1" showErrorMessage="1" error="Please use the drop down arrow to the right of the cell to choose the appropriate answer._x000a_" sqref="D11:D55">
      <formula1>"Yes,No"</formula1>
    </dataValidation>
    <dataValidation type="decimal" operator="greaterThanOrEqual" allowBlank="1" showInputMessage="1" showErrorMessage="1" error="Please enter a valid number." sqref="J11:P55">
      <formula1>0</formula1>
    </dataValidation>
    <dataValidation allowBlank="1" showInputMessage="1" showErrorMessage="1" prompt="See page 6 of the instructions." sqref="B9"/>
    <dataValidation allowBlank="1" showInputMessage="1" showErrorMessage="1" prompt="To calculate turnover, divide the number of staff within the job title who left the position within the past year and for whom a replacement was/is needed, by the number of employees within the job title over the course of the fiscal year." sqref="N9"/>
    <dataValidation allowBlank="1" showInputMessage="1" showErrorMessage="1" prompt="This field is automatically calculated by dividing the Total Wage Paid field by the Total Hours Paid field." sqref="I9"/>
    <dataValidation allowBlank="1" showInputMessage="1" showErrorMessage="1" prompt="The amount reported here should be inclusive of overtime pay, shift differentials, paid time off (holidays, vacation pay, etc.), and all other cash compensation. Do not include reimbursement of expenses such as mileage." sqref="H9"/>
    <dataValidation allowBlank="1" showInputMessage="1" showErrorMessage="1" prompt="The total is inclusive of PTO (e.g. holidays) and overtime hours. _x000a__x000a_If salaried staff are included in the job title and actual hours worked are not tracked and cannot otherwise be estimated, assume that a full-time employee works 2,080 hours per year." sqref="G9"/>
    <dataValidation allowBlank="1" showInputMessage="1" showErrorMessage="1" prompt="For employees who have supervisory responsibility for other staff (not service recipients), report the average number of direct reports each supervisor has." sqref="E9"/>
    <dataValidation allowBlank="1" showInputMessage="1" showErrorMessage="1" prompt="Using the drop-down menu, indicate whether the job category has responsibility for supervising other staff. If a given job title includes both supervisors and non-supervisors, complete one row for supervisors and another for non-supervisors." sqref="D9"/>
    <dataValidation allowBlank="1" showInputMessage="1" showErrorMessage="1" prompt="Using the drop-down menu, select whether the staff in each job category are agency employees or contractors. If a given job title includes both employees and contractors, complete one row for employees and another for contractors." sqref="C9"/>
    <dataValidation allowBlank="1" showInputMessage="1" showErrorMessage="1" prompt="Allocate the portion of the work time of the individual(s) in each job title devoted to FSW and CIH case management services and the amount devoted to all other services. These two columns should total 100 percent._x000a__x000a_See instructions for additional notes." sqref="L7:M7"/>
    <dataValidation allowBlank="1" showInputMessage="1" showErrorMessage="1" prompt="Allocate the portion of the work time of the individual(s) in each job title that is devoted to your agency's services other than employment._x000a__x000a_See instructions for additional notes." sqref="M8:M9"/>
    <dataValidation allowBlank="1" showErrorMessage="1" sqref="L8:L9"/>
    <dataValidation allowBlank="1" showInputMessage="1" showErrorMessage="1" prompt="Report the average number of training hours that a case manager receives during their first year with your agency and then the average number of training hours received in each subsequent year." sqref="O7:P7"/>
    <dataValidation type="decimal" operator="greaterThanOrEqual" allowBlank="1" showInputMessage="1" showErrorMessage="1" error="Please enter a valid number._x000a_" sqref="E11:E55 G11:H55">
      <formula1>0</formula1>
    </dataValidation>
    <dataValidation allowBlank="1" showInputMessage="1" showErrorMessage="1" prompt="Using the drop-down menu, indicate whether your employees/contractors are paid hourly/salary or per case basis for case management activities." sqref="F9"/>
    <dataValidation type="list" operator="greaterThanOrEqual" allowBlank="1" showInputMessage="1" showErrorMessage="1" error="Please enter a valid number._x000a_" sqref="F11:F55">
      <formula1>"Hrly/Salary, Per Case"</formula1>
    </dataValidation>
  </dataValidations>
  <printOptions horizontalCentered="1"/>
  <pageMargins left="0.2" right="0.2" top="0.75" bottom="0.75" header="0.3" footer="0.3"/>
  <pageSetup scale="95" pageOrder="overThenDown" orientation="landscape" r:id="rId1"/>
  <headerFooter>
    <oddHeader>&amp;C&amp;"Times New Roman,Bold"Indiana Bureau of Developmental Disabilities Services
Review of FSW and CIH Case Management Payment Rates - Provider Survey&amp;R&amp;"Times New Roman,Regular"Page &amp;P of &amp;N</oddHeader>
    <oddFooter>&amp;L&amp;"Times New Roman,Regular"Questions? Contact Stephen Pawlowski with Burns &amp; Associates, Inc. at (602) 241-8519 or spawlowski@burnshealthpolicy.com&amp;R&amp;"Times New Roman,Regular" printed &amp;D</oddFooter>
  </headerFooter>
  <rowBreaks count="1" manualBreakCount="1">
    <brk id="32"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activeCell="D8" sqref="D8"/>
    </sheetView>
  </sheetViews>
  <sheetFormatPr defaultColWidth="9.140625" defaultRowHeight="15.75" x14ac:dyDescent="0.25"/>
  <cols>
    <col min="1" max="1" width="5.7109375" style="61" customWidth="1"/>
    <col min="2" max="2" width="99.7109375" style="56" customWidth="1"/>
    <col min="3" max="5" width="11.7109375" style="56" customWidth="1"/>
    <col min="6" max="6" width="3.42578125" style="78" bestFit="1" customWidth="1"/>
    <col min="7" max="7" width="9.140625" style="324"/>
    <col min="8" max="16384" width="9.140625" style="56"/>
  </cols>
  <sheetData>
    <row r="1" spans="1:6" x14ac:dyDescent="0.25">
      <c r="A1" s="343" t="str">
        <f>IF(ISBLANK('Contact Info &amp; Revenues'!C7),"",'Contact Info &amp; Revenues'!C7)</f>
        <v/>
      </c>
      <c r="B1" s="343"/>
      <c r="C1" s="343"/>
      <c r="D1" s="343"/>
      <c r="E1" s="343"/>
    </row>
    <row r="2" spans="1:6" ht="4.5" customHeight="1" x14ac:dyDescent="0.25">
      <c r="A2" s="62"/>
      <c r="B2" s="58"/>
      <c r="C2" s="58"/>
      <c r="D2" s="58"/>
      <c r="E2" s="58"/>
    </row>
    <row r="3" spans="1:6" ht="13.5" customHeight="1" x14ac:dyDescent="0.25">
      <c r="A3" s="426" t="s">
        <v>100</v>
      </c>
      <c r="B3" s="426"/>
      <c r="C3" s="426"/>
      <c r="D3" s="426"/>
      <c r="E3" s="426"/>
    </row>
    <row r="4" spans="1:6" ht="4.5" customHeight="1" x14ac:dyDescent="0.25">
      <c r="A4" s="79"/>
      <c r="B4" s="79"/>
      <c r="C4" s="79"/>
      <c r="D4" s="79"/>
      <c r="E4" s="79"/>
    </row>
    <row r="5" spans="1:6" thickBot="1" x14ac:dyDescent="0.3">
      <c r="A5" s="64" t="s">
        <v>93</v>
      </c>
      <c r="B5" s="64"/>
      <c r="C5" s="61"/>
      <c r="D5" s="114"/>
      <c r="E5" s="64"/>
      <c r="F5" s="64"/>
    </row>
    <row r="6" spans="1:6" ht="13.5" customHeight="1" x14ac:dyDescent="0.25">
      <c r="A6" s="80" t="s">
        <v>3</v>
      </c>
      <c r="B6" s="81" t="s">
        <v>4</v>
      </c>
      <c r="C6" s="82" t="s">
        <v>37</v>
      </c>
      <c r="D6" s="83" t="s">
        <v>38</v>
      </c>
      <c r="E6" s="84" t="s">
        <v>39</v>
      </c>
      <c r="F6" s="293" t="s">
        <v>12</v>
      </c>
    </row>
    <row r="7" spans="1:6" ht="13.5" customHeight="1" x14ac:dyDescent="0.25">
      <c r="A7" s="85"/>
      <c r="B7" s="86" t="s">
        <v>40</v>
      </c>
      <c r="C7" s="281"/>
      <c r="D7" s="87"/>
      <c r="E7" s="88"/>
      <c r="F7" s="280"/>
    </row>
    <row r="8" spans="1:6" ht="13.5" customHeight="1" x14ac:dyDescent="0.25">
      <c r="A8" s="89">
        <v>1</v>
      </c>
      <c r="B8" s="90" t="s">
        <v>101</v>
      </c>
      <c r="C8" s="282">
        <v>30</v>
      </c>
      <c r="D8" s="265"/>
      <c r="E8" s="266"/>
      <c r="F8" s="279" t="s">
        <v>12</v>
      </c>
    </row>
    <row r="9" spans="1:6" ht="13.5" customHeight="1" x14ac:dyDescent="0.25">
      <c r="A9" s="91"/>
      <c r="B9" s="92" t="s">
        <v>41</v>
      </c>
      <c r="C9" s="93"/>
      <c r="D9" s="93"/>
      <c r="E9" s="94"/>
      <c r="F9" s="279" t="s">
        <v>12</v>
      </c>
    </row>
    <row r="10" spans="1:6" ht="13.5" customHeight="1" x14ac:dyDescent="0.25">
      <c r="A10" s="95">
        <v>2</v>
      </c>
      <c r="B10" s="50" t="s">
        <v>102</v>
      </c>
      <c r="C10" s="283" t="s">
        <v>42</v>
      </c>
      <c r="D10" s="267"/>
      <c r="E10" s="268"/>
      <c r="F10" s="279" t="s">
        <v>12</v>
      </c>
    </row>
    <row r="11" spans="1:6" ht="13.5" customHeight="1" x14ac:dyDescent="0.25">
      <c r="A11" s="95">
        <v>3</v>
      </c>
      <c r="B11" s="50" t="s">
        <v>103</v>
      </c>
      <c r="C11" s="284" t="s">
        <v>43</v>
      </c>
      <c r="D11" s="269"/>
      <c r="E11" s="270"/>
      <c r="F11" s="279"/>
    </row>
    <row r="12" spans="1:6" ht="13.5" customHeight="1" x14ac:dyDescent="0.25">
      <c r="A12" s="97">
        <v>4</v>
      </c>
      <c r="B12" s="98" t="s">
        <v>121</v>
      </c>
      <c r="C12" s="285">
        <v>20</v>
      </c>
      <c r="D12" s="271"/>
      <c r="E12" s="272"/>
      <c r="F12" s="279"/>
    </row>
    <row r="13" spans="1:6" ht="13.5" customHeight="1" x14ac:dyDescent="0.25">
      <c r="A13" s="97">
        <v>5</v>
      </c>
      <c r="B13" s="98" t="s">
        <v>104</v>
      </c>
      <c r="C13" s="285">
        <v>22</v>
      </c>
      <c r="D13" s="265"/>
      <c r="E13" s="272"/>
      <c r="F13" s="279"/>
    </row>
    <row r="14" spans="1:6" ht="13.5" customHeight="1" x14ac:dyDescent="0.25">
      <c r="A14" s="97">
        <v>6</v>
      </c>
      <c r="B14" s="90" t="s">
        <v>105</v>
      </c>
      <c r="C14" s="286">
        <v>10</v>
      </c>
      <c r="D14" s="265"/>
      <c r="E14" s="266"/>
      <c r="F14" s="279" t="s">
        <v>12</v>
      </c>
    </row>
    <row r="15" spans="1:6" ht="13.5" customHeight="1" x14ac:dyDescent="0.25">
      <c r="A15" s="91"/>
      <c r="B15" s="92" t="s">
        <v>44</v>
      </c>
      <c r="C15" s="93"/>
      <c r="D15" s="93"/>
      <c r="E15" s="94"/>
      <c r="F15" s="279"/>
    </row>
    <row r="16" spans="1:6" ht="13.5" customHeight="1" x14ac:dyDescent="0.25">
      <c r="A16" s="95">
        <v>7</v>
      </c>
      <c r="B16" s="50" t="s">
        <v>106</v>
      </c>
      <c r="C16" s="283" t="s">
        <v>42</v>
      </c>
      <c r="D16" s="267"/>
      <c r="E16" s="268"/>
      <c r="F16" s="279" t="s">
        <v>12</v>
      </c>
    </row>
    <row r="17" spans="1:7" ht="13.5" customHeight="1" x14ac:dyDescent="0.25">
      <c r="A17" s="95">
        <v>8</v>
      </c>
      <c r="B17" s="50" t="s">
        <v>107</v>
      </c>
      <c r="C17" s="284" t="s">
        <v>45</v>
      </c>
      <c r="D17" s="269"/>
      <c r="E17" s="270"/>
      <c r="F17" s="279"/>
    </row>
    <row r="18" spans="1:7" ht="13.5" customHeight="1" x14ac:dyDescent="0.25">
      <c r="A18" s="97">
        <v>9</v>
      </c>
      <c r="B18" s="98" t="s">
        <v>122</v>
      </c>
      <c r="C18" s="285">
        <v>20</v>
      </c>
      <c r="D18" s="202"/>
      <c r="E18" s="273"/>
      <c r="F18" s="279"/>
    </row>
    <row r="19" spans="1:7" ht="13.5" customHeight="1" x14ac:dyDescent="0.25">
      <c r="A19" s="97">
        <v>10</v>
      </c>
      <c r="B19" s="98" t="s">
        <v>108</v>
      </c>
      <c r="C19" s="285">
        <v>18</v>
      </c>
      <c r="D19" s="265"/>
      <c r="E19" s="272"/>
      <c r="F19" s="279"/>
    </row>
    <row r="20" spans="1:7" ht="13.5" customHeight="1" x14ac:dyDescent="0.25">
      <c r="A20" s="97">
        <v>11</v>
      </c>
      <c r="B20" s="90" t="s">
        <v>109</v>
      </c>
      <c r="C20" s="285">
        <v>10</v>
      </c>
      <c r="D20" s="274"/>
      <c r="E20" s="275"/>
      <c r="F20" s="279" t="s">
        <v>12</v>
      </c>
    </row>
    <row r="21" spans="1:7" ht="13.5" customHeight="1" x14ac:dyDescent="0.25">
      <c r="A21" s="91"/>
      <c r="B21" s="92" t="s">
        <v>15</v>
      </c>
      <c r="C21" s="93"/>
      <c r="D21" s="93"/>
      <c r="E21" s="94"/>
      <c r="F21" s="279"/>
    </row>
    <row r="22" spans="1:7" ht="13.5" customHeight="1" x14ac:dyDescent="0.25">
      <c r="A22" s="95">
        <f>A20+1</f>
        <v>12</v>
      </c>
      <c r="B22" s="50" t="s">
        <v>110</v>
      </c>
      <c r="C22" s="287" t="s">
        <v>42</v>
      </c>
      <c r="D22" s="276"/>
      <c r="E22" s="268"/>
      <c r="F22" s="279" t="s">
        <v>12</v>
      </c>
    </row>
    <row r="23" spans="1:7" ht="13.5" customHeight="1" x14ac:dyDescent="0.25">
      <c r="A23" s="95">
        <f>A22+1</f>
        <v>13</v>
      </c>
      <c r="B23" s="50" t="s">
        <v>111</v>
      </c>
      <c r="C23" s="287" t="s">
        <v>45</v>
      </c>
      <c r="D23" s="269"/>
      <c r="E23" s="270"/>
      <c r="F23" s="279"/>
    </row>
    <row r="24" spans="1:7" ht="13.5" customHeight="1" x14ac:dyDescent="0.25">
      <c r="A24" s="95">
        <f>A23+1</f>
        <v>14</v>
      </c>
      <c r="B24" s="98" t="s">
        <v>123</v>
      </c>
      <c r="C24" s="283">
        <v>30</v>
      </c>
      <c r="D24" s="202"/>
      <c r="E24" s="273"/>
      <c r="F24" s="279"/>
    </row>
    <row r="25" spans="1:7" ht="13.5" customHeight="1" x14ac:dyDescent="0.25">
      <c r="A25" s="95">
        <f>A24+1</f>
        <v>15</v>
      </c>
      <c r="B25" s="98" t="s">
        <v>112</v>
      </c>
      <c r="C25" s="283">
        <v>15</v>
      </c>
      <c r="D25" s="265"/>
      <c r="E25" s="266"/>
      <c r="F25" s="279"/>
    </row>
    <row r="26" spans="1:7" ht="13.5" customHeight="1" x14ac:dyDescent="0.25">
      <c r="A26" s="95">
        <f>A25+1</f>
        <v>16</v>
      </c>
      <c r="B26" s="100" t="s">
        <v>113</v>
      </c>
      <c r="C26" s="283">
        <v>10</v>
      </c>
      <c r="D26" s="277"/>
      <c r="E26" s="273"/>
      <c r="F26" s="279"/>
    </row>
    <row r="27" spans="1:7" ht="13.5" customHeight="1" x14ac:dyDescent="0.25">
      <c r="A27" s="295">
        <f>A26+1</f>
        <v>17</v>
      </c>
      <c r="B27" s="294" t="s">
        <v>119</v>
      </c>
      <c r="C27" s="296">
        <v>4200</v>
      </c>
      <c r="D27" s="297"/>
      <c r="E27" s="298"/>
      <c r="F27" s="279" t="s">
        <v>12</v>
      </c>
    </row>
    <row r="28" spans="1:7" ht="13.5" customHeight="1" x14ac:dyDescent="0.25">
      <c r="A28" s="91"/>
      <c r="B28" s="101" t="s">
        <v>16</v>
      </c>
      <c r="C28" s="102"/>
      <c r="D28" s="102"/>
      <c r="E28" s="103"/>
      <c r="F28" s="279"/>
    </row>
    <row r="29" spans="1:7" ht="13.5" customHeight="1" x14ac:dyDescent="0.25">
      <c r="A29" s="73">
        <f>A27+1</f>
        <v>18</v>
      </c>
      <c r="B29" s="100" t="s">
        <v>114</v>
      </c>
      <c r="C29" s="288" t="s">
        <v>36</v>
      </c>
      <c r="D29" s="278"/>
      <c r="E29" s="268"/>
      <c r="F29" s="279" t="s">
        <v>12</v>
      </c>
    </row>
    <row r="30" spans="1:7" ht="13.5" customHeight="1" x14ac:dyDescent="0.25">
      <c r="A30" s="73">
        <f t="shared" ref="A30:A34" si="0">A29+1</f>
        <v>19</v>
      </c>
      <c r="B30" s="200" t="s">
        <v>46</v>
      </c>
      <c r="C30" s="289"/>
      <c r="D30" s="104"/>
      <c r="E30" s="105"/>
      <c r="F30" s="279"/>
      <c r="G30" s="324" t="str">
        <f>IF(AND(OR(B30="",B30="[If yes, please specify the benefit(s) here]"),OR(D29="Yes",E29="Yes")),"Error: Other benefits not defined","")</f>
        <v/>
      </c>
    </row>
    <row r="31" spans="1:7" ht="13.5" customHeight="1" x14ac:dyDescent="0.25">
      <c r="A31" s="73">
        <f t="shared" si="0"/>
        <v>20</v>
      </c>
      <c r="B31" s="50" t="s">
        <v>115</v>
      </c>
      <c r="C31" s="288" t="s">
        <v>47</v>
      </c>
      <c r="D31" s="269"/>
      <c r="E31" s="270"/>
      <c r="F31" s="279" t="s">
        <v>12</v>
      </c>
    </row>
    <row r="32" spans="1:7" ht="13.5" customHeight="1" x14ac:dyDescent="0.25">
      <c r="A32" s="73">
        <f t="shared" si="0"/>
        <v>21</v>
      </c>
      <c r="B32" s="98" t="s">
        <v>124</v>
      </c>
      <c r="C32" s="288" t="s">
        <v>47</v>
      </c>
      <c r="D32" s="202"/>
      <c r="E32" s="273"/>
      <c r="F32" s="279" t="s">
        <v>12</v>
      </c>
    </row>
    <row r="33" spans="1:6" ht="13.5" customHeight="1" x14ac:dyDescent="0.25">
      <c r="A33" s="73">
        <f t="shared" si="0"/>
        <v>22</v>
      </c>
      <c r="B33" s="98" t="s">
        <v>116</v>
      </c>
      <c r="C33" s="288" t="s">
        <v>47</v>
      </c>
      <c r="D33" s="265"/>
      <c r="E33" s="266"/>
      <c r="F33" s="279" t="s">
        <v>12</v>
      </c>
    </row>
    <row r="34" spans="1:6" ht="13.5" customHeight="1" x14ac:dyDescent="0.25">
      <c r="A34" s="73">
        <f t="shared" si="0"/>
        <v>23</v>
      </c>
      <c r="B34" s="100" t="s">
        <v>117</v>
      </c>
      <c r="C34" s="288" t="s">
        <v>47</v>
      </c>
      <c r="D34" s="277"/>
      <c r="E34" s="273"/>
      <c r="F34" s="279" t="s">
        <v>12</v>
      </c>
    </row>
    <row r="35" spans="1:6" ht="13.5" customHeight="1" x14ac:dyDescent="0.25">
      <c r="A35" s="295">
        <f>A34+1</f>
        <v>24</v>
      </c>
      <c r="B35" s="294" t="s">
        <v>120</v>
      </c>
      <c r="C35" s="296">
        <v>4200</v>
      </c>
      <c r="D35" s="297"/>
      <c r="E35" s="298"/>
      <c r="F35" s="279"/>
    </row>
    <row r="36" spans="1:6" ht="13.5" customHeight="1" x14ac:dyDescent="0.25">
      <c r="A36" s="106"/>
      <c r="B36" s="107" t="s">
        <v>48</v>
      </c>
      <c r="C36" s="102"/>
      <c r="D36" s="102"/>
      <c r="E36" s="103"/>
      <c r="F36" s="279" t="s">
        <v>12</v>
      </c>
    </row>
    <row r="37" spans="1:6" ht="28.5" customHeight="1" x14ac:dyDescent="0.25">
      <c r="A37" s="73">
        <f>A35+1</f>
        <v>25</v>
      </c>
      <c r="B37" s="100" t="s">
        <v>125</v>
      </c>
      <c r="C37" s="290">
        <v>1.4999999999999999E-2</v>
      </c>
      <c r="D37" s="427"/>
      <c r="E37" s="428"/>
      <c r="F37" s="279" t="s">
        <v>12</v>
      </c>
    </row>
    <row r="38" spans="1:6" ht="28.5" customHeight="1" x14ac:dyDescent="0.25">
      <c r="A38" s="89">
        <f>A37+1</f>
        <v>26</v>
      </c>
      <c r="B38" s="108" t="s">
        <v>49</v>
      </c>
      <c r="C38" s="291"/>
      <c r="D38" s="429"/>
      <c r="E38" s="430"/>
      <c r="F38" s="279" t="s">
        <v>12</v>
      </c>
    </row>
    <row r="39" spans="1:6" ht="13.5" customHeight="1" thickBot="1" x14ac:dyDescent="0.3">
      <c r="A39" s="75">
        <f>A38+1</f>
        <v>27</v>
      </c>
      <c r="B39" s="109" t="s">
        <v>118</v>
      </c>
      <c r="C39" s="292">
        <v>1.89</v>
      </c>
      <c r="D39" s="424"/>
      <c r="E39" s="425"/>
      <c r="F39" s="279" t="s">
        <v>12</v>
      </c>
    </row>
    <row r="40" spans="1:6" x14ac:dyDescent="0.25">
      <c r="B40" s="110"/>
    </row>
  </sheetData>
  <mergeCells count="5">
    <mergeCell ref="D39:E39"/>
    <mergeCell ref="A1:E1"/>
    <mergeCell ref="A3:E3"/>
    <mergeCell ref="D37:E37"/>
    <mergeCell ref="D38:E38"/>
  </mergeCells>
  <conditionalFormatting sqref="D11:D14 E14">
    <cfRule type="expression" dxfId="14" priority="14">
      <formula>IF(D$10="No",TRUE,FALSE)</formula>
    </cfRule>
  </conditionalFormatting>
  <conditionalFormatting sqref="E11:E12">
    <cfRule type="expression" dxfId="13" priority="13">
      <formula>IF(E$10="No",TRUE,FALSE)</formula>
    </cfRule>
  </conditionalFormatting>
  <conditionalFormatting sqref="E13">
    <cfRule type="expression" dxfId="12" priority="12">
      <formula>IF(E$10="No",TRUE,FALSE)</formula>
    </cfRule>
  </conditionalFormatting>
  <conditionalFormatting sqref="D17:D20">
    <cfRule type="expression" dxfId="11" priority="11">
      <formula>IF(D$16="No",TRUE,FALSE)</formula>
    </cfRule>
  </conditionalFormatting>
  <conditionalFormatting sqref="E17:E20">
    <cfRule type="expression" dxfId="10" priority="10">
      <formula>IF(E$16="No",TRUE,FALSE)</formula>
    </cfRule>
  </conditionalFormatting>
  <conditionalFormatting sqref="D23:D26">
    <cfRule type="expression" dxfId="9" priority="9">
      <formula>IF(D$22="No",TRUE,FALSE)</formula>
    </cfRule>
  </conditionalFormatting>
  <conditionalFormatting sqref="E23:E26">
    <cfRule type="expression" dxfId="8" priority="8">
      <formula>IF(E$22="No",TRUE,FALSE)</formula>
    </cfRule>
  </conditionalFormatting>
  <conditionalFormatting sqref="D31:D35">
    <cfRule type="expression" dxfId="7" priority="7">
      <formula>IF(D$29="No",TRUE,FALSE)</formula>
    </cfRule>
  </conditionalFormatting>
  <conditionalFormatting sqref="E31:E35">
    <cfRule type="expression" dxfId="6" priority="6">
      <formula>IF(E$29="No",TRUE,FALSE)</formula>
    </cfRule>
  </conditionalFormatting>
  <conditionalFormatting sqref="B30">
    <cfRule type="expression" dxfId="5" priority="5">
      <formula>IF(AND(OR(B30="",B30="[If yes, please specify the benefit(s) here]"),OR(D29="Yes",E29="Yes")),TRUE,FALSE)</formula>
    </cfRule>
  </conditionalFormatting>
  <conditionalFormatting sqref="D27">
    <cfRule type="expression" dxfId="4" priority="4">
      <formula>IF(D$22="No",TRUE,FALSE)</formula>
    </cfRule>
  </conditionalFormatting>
  <conditionalFormatting sqref="E27">
    <cfRule type="expression" dxfId="3" priority="3">
      <formula>IF(E$22="No",TRUE,FALSE)</formula>
    </cfRule>
  </conditionalFormatting>
  <dataValidations count="30">
    <dataValidation type="whole" operator="lessThanOrEqual" allowBlank="1" showInputMessage="1" showErrorMessage="1" error="Number of employees receiving health insurance cannot exceed total number of employees reported as eligible on Line 22." sqref="E34">
      <formula1>E33</formula1>
    </dataValidation>
    <dataValidation type="whole" operator="lessThanOrEqual" allowBlank="1" showInputMessage="1" showErrorMessage="1" error="Number of employees receiving health insurance cannot exceed total number of employees reported as eligible on Line 15." sqref="D26:E26">
      <formula1>D25</formula1>
    </dataValidation>
    <dataValidation type="whole" operator="lessThanOrEqual" allowBlank="1" showInputMessage="1" showErrorMessage="1" error="Number of employees eligible for health insurance cannot exceed total number of employees reported on Line 1." sqref="D25:E25 D33:E33">
      <formula1>D$8</formula1>
    </dataValidation>
    <dataValidation type="whole" operator="lessThanOrEqual" allowBlank="1" showInputMessage="1" showErrorMessage="1" error="Number of employees eligible for paid time off cannot exceed total number of employees reported on Line 1." sqref="D19:E19">
      <formula1>D$8</formula1>
    </dataValidation>
    <dataValidation type="whole" operator="lessThanOrEqual" allowBlank="1" showInputMessage="1" showErrorMessage="1" error="Number of employees eligible for holidays cannot exceed total number of employees reported on Line 1." sqref="D13:E13">
      <formula1>D$8</formula1>
    </dataValidation>
    <dataValidation type="list" allowBlank="1" showInputMessage="1" showErrorMessage="1" sqref="D11:E11 D17:E17 D23:E23 D31:E31">
      <formula1>"No Waiting Period, 1-2 Months, 3-5 Months, 6-11 Months, 12+ Months"</formula1>
    </dataValidation>
    <dataValidation allowBlank="1" showInputMessage="1" showErrorMessage="1" prompt="Consider only case managers when completing this form; do not include administrative and program support staff as these costs are captured on the Admin Staff form." sqref="F8"/>
    <dataValidation allowBlank="1" showInputMessage="1" showErrorMessage="1" prompt="Some organizations, including some non-profits, may elect to pay the actual cost of benefits paid to former employees rather than making payments based on a computed tax rate (&quot;payments in lieu of contributions&quot;)." sqref="F38"/>
    <dataValidation allowBlank="1" showInputMessage="1" showErrorMessage="1" prompt="Agencies should complete only Line 25 (if payments are based on a tax rate) or Line 26 (if the agency pays the actual cost of benefits paid to former payments). Do not include federal unemployment insurance costs." sqref="F36"/>
    <dataValidation allowBlank="1" showInputMessage="1" showErrorMessage="1" prompt="The tax is applied to the first $9,500 in wages paid to each employee and the rate ranges from 0.5 percent to 7.4 percent." sqref="F37"/>
    <dataValidation allowBlank="1" showInputMessage="1" showErrorMessage="1" prompt="If your organization has multiple policies, provide a weighted average of the policies associated with case managers serving individuals in the FWS and CIH waiver." sqref="F39"/>
    <dataValidation allowBlank="1" showInputMessage="1" showErrorMessage="1" prompt="If your agency provides multiple other benefits, answer the question for the benefit with the greatest cost." sqref="F33:F35"/>
    <dataValidation allowBlank="1" showInputMessage="1" showErrorMessage="1" prompt="If your agency provides multiple other benefits with different minimum hour requirements, answer the question for the benefit with the greatest cost." sqref="F32"/>
    <dataValidation allowBlank="1" showInputMessage="1" showErrorMessage="1" prompt="If your agency provides multiple other benefits with different waiting periods, answer the question for the benefit with the greatest cost." sqref="F31"/>
    <dataValidation allowBlank="1" showInputMessage="1" showErrorMessage="1" prompt="If the response is &quot;No&quot;, Lines 19 through 24 do not need to be completed." sqref="F29"/>
    <dataValidation allowBlank="1" showInputMessage="1" showErrorMessage="1" prompt="If the response is &quot;No&quot;, Lines 13 through 17 do not need to be completed." sqref="F22"/>
    <dataValidation allowBlank="1" showInputMessage="1" showErrorMessage="1" prompt="Report the number of PTO days (not hours)." sqref="F20"/>
    <dataValidation allowBlank="1" showInputMessage="1" showErrorMessage="1" prompt="If the response is &quot;No&quot;, lines 8 through 11 do not need to be completed." sqref="F16"/>
    <dataValidation allowBlank="1" showInputMessage="1" showErrorMessage="1" prompt="Report the number of holidays (not hours)." sqref="F14"/>
    <dataValidation allowBlank="1" showInputMessage="1" showErrorMessage="1" prompt="If the response is &quot;No&quot;, lines 3 through 6 do not need to be completed." sqref="F10"/>
    <dataValidation allowBlank="1" showInputMessage="1" showErrorMessage="1" prompt="Holidays include only paid days off (being paid for a holiday when not working that day) or compensatory time (vacation hours that an employee receives for working on a holiday that they can later use as paid time off). " sqref="F9"/>
    <dataValidation allowBlank="1" showInputMessage="1" showErrorMessage="1" prompt="For the purposes of the survey, full-time is defined as at least 30 hours per week. Do not include contracted staff." sqref="F6"/>
    <dataValidation type="list" allowBlank="1" showInputMessage="1" showErrorMessage="1" sqref="D10:E10 D16:E16 D22:E22 D29:E29">
      <formula1>"Yes,No"</formula1>
    </dataValidation>
    <dataValidation type="decimal" operator="greaterThanOrEqual" allowBlank="1" showInputMessage="1" showErrorMessage="1" error="Please enter a valid number." sqref="D8:E8 D37:E39">
      <formula1>0</formula1>
    </dataValidation>
    <dataValidation type="decimal" allowBlank="1" showInputMessage="1" showErrorMessage="1" error="Please enter a valid number." sqref="D12:E12 D18:E18 D24:E24 D32:E32">
      <formula1>0</formula1>
      <formula2>40</formula2>
    </dataValidation>
    <dataValidation type="decimal" errorStyle="warning" allowBlank="1" showInputMessage="1" showErrorMessage="1" error="Please enter days (not hours) per year." sqref="D14:E14 D20:E20">
      <formula1>0</formula1>
      <formula2>30</formula2>
    </dataValidation>
    <dataValidation allowBlank="1" showInputMessage="1" showErrorMessage="1" prompt="Report only the agency's cost. Do not include employee costs such as their share of health insurance premiums." sqref="F27"/>
    <dataValidation operator="lessThanOrEqual" allowBlank="1" showInputMessage="1" showErrorMessage="1" sqref="D27:E27"/>
    <dataValidation type="whole" operator="lessThanOrEqual" allowBlank="1" showInputMessage="1" showErrorMessage="1" error="Number of employees receiving health insurance cannot exceed total number of employees reported as eligible on Line 22." sqref="D34">
      <formula1>D33</formula1>
    </dataValidation>
    <dataValidation operator="lessThanOrEqual" allowBlank="1" showInputMessage="1" showErrorMessage="1" sqref="D35:E35"/>
  </dataValidations>
  <printOptions horizontalCentered="1"/>
  <pageMargins left="0.25" right="0.25" top="0.75" bottom="0.75" header="0.3" footer="0.3"/>
  <pageSetup scale="95" orientation="landscape" r:id="rId1"/>
  <headerFooter>
    <oddHeader>&amp;C&amp;"Times New Roman,Bold"Indiana Bureau of Developmental Disabilities Services
Review of FSW and CIH Case Management Payment Rates - Provider Survey&amp;R&amp;"Times New Roman,Regular"Page &amp;P of &amp;N</oddHeader>
    <oddFooter>&amp;L&amp;"Times New Roman,Regular"Questions? Contact Stephen Pawlowski with Burns &amp; Associates, Inc. at (602) 241-8519 or spawlowski@burnshealthpolicy.com&amp;R&amp;"Times New Roman,Regular" 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Normal="100" workbookViewId="0">
      <selection activeCell="D7" sqref="D7"/>
    </sheetView>
  </sheetViews>
  <sheetFormatPr defaultColWidth="8.85546875" defaultRowHeight="15.75" x14ac:dyDescent="0.3"/>
  <cols>
    <col min="1" max="1" width="5.7109375" style="112" customWidth="1"/>
    <col min="2" max="2" width="100.7109375" style="112" customWidth="1"/>
    <col min="3" max="4" width="9.7109375" style="112" customWidth="1"/>
    <col min="5" max="5" width="3.42578125" style="145" customWidth="1"/>
    <col min="6" max="16384" width="8.85546875" style="112"/>
  </cols>
  <sheetData>
    <row r="1" spans="1:9" x14ac:dyDescent="0.25">
      <c r="A1" s="343" t="str">
        <f>IF(ISBLANK('Contact Info &amp; Revenues'!C7),"",'Contact Info &amp; Revenues'!C7)</f>
        <v/>
      </c>
      <c r="B1" s="343"/>
      <c r="C1" s="343"/>
      <c r="D1" s="343"/>
      <c r="E1" s="111"/>
    </row>
    <row r="2" spans="1:9" ht="6" customHeight="1" x14ac:dyDescent="0.25">
      <c r="A2" s="62"/>
      <c r="B2" s="58"/>
      <c r="C2" s="58"/>
      <c r="D2" s="58"/>
      <c r="E2" s="111"/>
    </row>
    <row r="3" spans="1:9" x14ac:dyDescent="0.25">
      <c r="A3" s="405" t="s">
        <v>150</v>
      </c>
      <c r="B3" s="405"/>
      <c r="C3" s="62"/>
      <c r="D3" s="62"/>
      <c r="E3" s="113"/>
    </row>
    <row r="4" spans="1:9" ht="6" customHeight="1" thickBot="1" x14ac:dyDescent="0.3">
      <c r="A4" s="431"/>
      <c r="B4" s="431"/>
      <c r="C4" s="431"/>
      <c r="D4" s="431"/>
      <c r="E4" s="115"/>
    </row>
    <row r="5" spans="1:9" ht="14.45" customHeight="1" x14ac:dyDescent="0.25">
      <c r="A5" s="337" t="s">
        <v>3</v>
      </c>
      <c r="B5" s="338" t="s">
        <v>4</v>
      </c>
      <c r="C5" s="339" t="s">
        <v>37</v>
      </c>
      <c r="D5" s="340" t="s">
        <v>5</v>
      </c>
      <c r="E5" s="116"/>
    </row>
    <row r="6" spans="1:9" ht="14.45" customHeight="1" x14ac:dyDescent="0.25">
      <c r="A6" s="117"/>
      <c r="B6" s="118" t="s">
        <v>50</v>
      </c>
      <c r="C6" s="119"/>
      <c r="D6" s="88"/>
      <c r="E6" s="120"/>
    </row>
    <row r="7" spans="1:9" ht="14.45" customHeight="1" x14ac:dyDescent="0.25">
      <c r="A7" s="73">
        <v>1</v>
      </c>
      <c r="B7" s="121" t="s">
        <v>126</v>
      </c>
      <c r="C7" s="96">
        <v>70</v>
      </c>
      <c r="D7" s="332"/>
      <c r="E7" s="122"/>
    </row>
    <row r="8" spans="1:9" ht="14.45" customHeight="1" x14ac:dyDescent="0.3">
      <c r="A8" s="89">
        <f>A7+1</f>
        <v>2</v>
      </c>
      <c r="B8" s="123" t="s">
        <v>127</v>
      </c>
      <c r="C8" s="124">
        <v>35</v>
      </c>
      <c r="D8" s="326"/>
      <c r="E8" s="301" t="s">
        <v>12</v>
      </c>
      <c r="G8" s="125"/>
    </row>
    <row r="9" spans="1:9" ht="14.45" customHeight="1" x14ac:dyDescent="0.25">
      <c r="A9" s="91"/>
      <c r="B9" s="101" t="s">
        <v>51</v>
      </c>
      <c r="C9" s="126"/>
      <c r="D9" s="127"/>
      <c r="E9" s="300"/>
      <c r="G9" s="128"/>
    </row>
    <row r="10" spans="1:9" ht="14.45" customHeight="1" x14ac:dyDescent="0.25">
      <c r="A10" s="73">
        <f>A8+1</f>
        <v>3</v>
      </c>
      <c r="B10" s="121" t="s">
        <v>52</v>
      </c>
      <c r="C10" s="129">
        <v>12</v>
      </c>
      <c r="D10" s="332"/>
      <c r="E10" s="302" t="s">
        <v>12</v>
      </c>
      <c r="G10" s="130"/>
    </row>
    <row r="11" spans="1:9" ht="14.45" customHeight="1" x14ac:dyDescent="0.25">
      <c r="A11" s="73">
        <f>A10+1</f>
        <v>4</v>
      </c>
      <c r="B11" s="121" t="s">
        <v>131</v>
      </c>
      <c r="C11" s="129">
        <v>4</v>
      </c>
      <c r="D11" s="332"/>
      <c r="E11" s="302" t="s">
        <v>12</v>
      </c>
      <c r="G11" s="131"/>
    </row>
    <row r="12" spans="1:9" ht="14.45" customHeight="1" x14ac:dyDescent="0.25">
      <c r="A12" s="73">
        <f>A11+1</f>
        <v>5</v>
      </c>
      <c r="B12" s="336" t="s">
        <v>159</v>
      </c>
      <c r="C12" s="331">
        <v>5</v>
      </c>
      <c r="D12" s="332"/>
      <c r="E12" s="302"/>
      <c r="G12" s="131"/>
    </row>
    <row r="13" spans="1:9" ht="14.45" customHeight="1" x14ac:dyDescent="0.25">
      <c r="A13" s="73">
        <f>A12+1</f>
        <v>6</v>
      </c>
      <c r="B13" s="132" t="s">
        <v>128</v>
      </c>
      <c r="C13" s="133" t="s">
        <v>42</v>
      </c>
      <c r="D13" s="327"/>
      <c r="E13" s="302" t="s">
        <v>12</v>
      </c>
      <c r="G13" s="134"/>
    </row>
    <row r="14" spans="1:9" s="309" customFormat="1" ht="14.45" customHeight="1" x14ac:dyDescent="0.25">
      <c r="A14" s="305">
        <f t="shared" ref="A14" si="0">+A13+1</f>
        <v>7</v>
      </c>
      <c r="B14" s="306" t="s">
        <v>132</v>
      </c>
      <c r="C14" s="307" t="s">
        <v>42</v>
      </c>
      <c r="D14" s="328"/>
      <c r="E14" s="308"/>
      <c r="G14" s="310"/>
    </row>
    <row r="15" spans="1:9" ht="14.45" customHeight="1" x14ac:dyDescent="0.25">
      <c r="A15" s="91"/>
      <c r="B15" s="136" t="s">
        <v>129</v>
      </c>
      <c r="C15" s="126"/>
      <c r="D15" s="137"/>
      <c r="E15" s="302" t="s">
        <v>12</v>
      </c>
      <c r="G15" s="138"/>
      <c r="I15" s="139"/>
    </row>
    <row r="16" spans="1:9" ht="14.45" customHeight="1" x14ac:dyDescent="0.25">
      <c r="A16" s="72">
        <f>A14+1</f>
        <v>8</v>
      </c>
      <c r="B16" s="132" t="s">
        <v>53</v>
      </c>
      <c r="C16" s="133">
        <v>40</v>
      </c>
      <c r="D16" s="327"/>
      <c r="E16" s="303"/>
      <c r="G16" s="138"/>
    </row>
    <row r="17" spans="1:7" ht="14.45" customHeight="1" x14ac:dyDescent="0.25">
      <c r="A17" s="73">
        <f t="shared" ref="A17:A37" si="1">+A16+1</f>
        <v>9</v>
      </c>
      <c r="B17" s="140" t="s">
        <v>140</v>
      </c>
      <c r="C17" s="99">
        <v>16</v>
      </c>
      <c r="D17" s="327"/>
      <c r="E17" s="303"/>
      <c r="G17" s="141"/>
    </row>
    <row r="18" spans="1:7" ht="14.45" customHeight="1" x14ac:dyDescent="0.25">
      <c r="A18" s="73">
        <f t="shared" si="1"/>
        <v>10</v>
      </c>
      <c r="B18" s="140" t="s">
        <v>146</v>
      </c>
      <c r="C18" s="99">
        <v>0.5</v>
      </c>
      <c r="D18" s="327"/>
      <c r="E18" s="303"/>
      <c r="G18" s="141"/>
    </row>
    <row r="19" spans="1:7" ht="14.45" customHeight="1" x14ac:dyDescent="0.25">
      <c r="A19" s="73">
        <f t="shared" si="1"/>
        <v>11</v>
      </c>
      <c r="B19" s="140" t="s">
        <v>141</v>
      </c>
      <c r="C19" s="99">
        <v>3</v>
      </c>
      <c r="D19" s="327"/>
      <c r="E19" s="303"/>
      <c r="G19" s="141"/>
    </row>
    <row r="20" spans="1:7" ht="14.45" customHeight="1" x14ac:dyDescent="0.25">
      <c r="A20" s="73">
        <f t="shared" si="1"/>
        <v>12</v>
      </c>
      <c r="B20" s="140" t="s">
        <v>134</v>
      </c>
      <c r="C20" s="99">
        <v>2</v>
      </c>
      <c r="D20" s="327"/>
      <c r="E20" s="303"/>
      <c r="G20" s="141"/>
    </row>
    <row r="21" spans="1:7" ht="14.45" customHeight="1" x14ac:dyDescent="0.25">
      <c r="A21" s="73">
        <f t="shared" si="1"/>
        <v>13</v>
      </c>
      <c r="B21" s="140" t="s">
        <v>136</v>
      </c>
      <c r="C21" s="99">
        <v>4</v>
      </c>
      <c r="D21" s="327"/>
      <c r="E21" s="303"/>
      <c r="G21" s="141"/>
    </row>
    <row r="22" spans="1:7" ht="14.45" customHeight="1" x14ac:dyDescent="0.25">
      <c r="A22" s="73">
        <f t="shared" si="1"/>
        <v>14</v>
      </c>
      <c r="B22" s="140" t="s">
        <v>137</v>
      </c>
      <c r="C22" s="99">
        <v>1</v>
      </c>
      <c r="D22" s="327"/>
      <c r="E22" s="303"/>
      <c r="G22" s="141"/>
    </row>
    <row r="23" spans="1:7" ht="14.45" customHeight="1" x14ac:dyDescent="0.25">
      <c r="A23" s="73">
        <f t="shared" si="1"/>
        <v>15</v>
      </c>
      <c r="B23" s="140" t="s">
        <v>144</v>
      </c>
      <c r="C23" s="99">
        <v>1.5</v>
      </c>
      <c r="D23" s="327"/>
      <c r="E23" s="303"/>
      <c r="G23" s="141"/>
    </row>
    <row r="24" spans="1:7" ht="14.45" customHeight="1" x14ac:dyDescent="0.25">
      <c r="A24" s="73">
        <f t="shared" si="1"/>
        <v>16</v>
      </c>
      <c r="B24" s="140" t="s">
        <v>142</v>
      </c>
      <c r="C24" s="99">
        <v>0.5</v>
      </c>
      <c r="D24" s="327"/>
      <c r="E24" s="303"/>
      <c r="G24" s="141"/>
    </row>
    <row r="25" spans="1:7" ht="14.45" customHeight="1" x14ac:dyDescent="0.25">
      <c r="A25" s="73">
        <f t="shared" si="1"/>
        <v>17</v>
      </c>
      <c r="B25" s="140" t="s">
        <v>143</v>
      </c>
      <c r="C25" s="99">
        <v>0.5</v>
      </c>
      <c r="D25" s="327"/>
      <c r="E25" s="303"/>
      <c r="G25" s="141"/>
    </row>
    <row r="26" spans="1:7" ht="14.45" customHeight="1" x14ac:dyDescent="0.25">
      <c r="A26" s="73">
        <f t="shared" si="1"/>
        <v>18</v>
      </c>
      <c r="B26" s="140" t="s">
        <v>133</v>
      </c>
      <c r="C26" s="99">
        <v>0</v>
      </c>
      <c r="D26" s="327"/>
      <c r="E26" s="303"/>
      <c r="G26" s="141"/>
    </row>
    <row r="27" spans="1:7" ht="14.45" customHeight="1" x14ac:dyDescent="0.25">
      <c r="A27" s="73">
        <f t="shared" si="1"/>
        <v>19</v>
      </c>
      <c r="B27" s="140" t="s">
        <v>145</v>
      </c>
      <c r="C27" s="99">
        <v>2</v>
      </c>
      <c r="D27" s="327"/>
      <c r="E27" s="303"/>
      <c r="G27" s="141"/>
    </row>
    <row r="28" spans="1:7" ht="14.45" customHeight="1" x14ac:dyDescent="0.25">
      <c r="A28" s="73">
        <f t="shared" si="1"/>
        <v>20</v>
      </c>
      <c r="B28" s="140" t="s">
        <v>54</v>
      </c>
      <c r="C28" s="99">
        <v>1</v>
      </c>
      <c r="D28" s="327"/>
      <c r="E28" s="303" t="s">
        <v>12</v>
      </c>
    </row>
    <row r="29" spans="1:7" ht="14.45" customHeight="1" x14ac:dyDescent="0.25">
      <c r="A29" s="73">
        <f t="shared" si="1"/>
        <v>21</v>
      </c>
      <c r="B29" s="140" t="s">
        <v>138</v>
      </c>
      <c r="C29" s="99">
        <v>0</v>
      </c>
      <c r="D29" s="327"/>
      <c r="E29" s="303"/>
    </row>
    <row r="30" spans="1:7" ht="14.45" customHeight="1" x14ac:dyDescent="0.25">
      <c r="A30" s="73">
        <f t="shared" si="1"/>
        <v>22</v>
      </c>
      <c r="B30" s="140" t="s">
        <v>139</v>
      </c>
      <c r="C30" s="99">
        <v>4</v>
      </c>
      <c r="D30" s="327"/>
      <c r="E30" s="303"/>
    </row>
    <row r="31" spans="1:7" ht="14.45" customHeight="1" x14ac:dyDescent="0.25">
      <c r="A31" s="73">
        <f t="shared" si="1"/>
        <v>23</v>
      </c>
      <c r="B31" s="140" t="s">
        <v>135</v>
      </c>
      <c r="C31" s="99">
        <v>3</v>
      </c>
      <c r="D31" s="327"/>
      <c r="E31" s="303" t="s">
        <v>12</v>
      </c>
    </row>
    <row r="32" spans="1:7" ht="14.45" customHeight="1" x14ac:dyDescent="0.25">
      <c r="A32" s="73">
        <f t="shared" si="1"/>
        <v>24</v>
      </c>
      <c r="B32" s="142" t="s">
        <v>55</v>
      </c>
      <c r="C32" s="99">
        <v>1</v>
      </c>
      <c r="D32" s="327"/>
      <c r="E32" s="303" t="s">
        <v>12</v>
      </c>
    </row>
    <row r="33" spans="1:6" ht="14.45" customHeight="1" x14ac:dyDescent="0.25">
      <c r="A33" s="73">
        <f t="shared" si="1"/>
        <v>25</v>
      </c>
      <c r="B33" s="299" t="s">
        <v>56</v>
      </c>
      <c r="C33" s="99">
        <v>0</v>
      </c>
      <c r="D33" s="327"/>
      <c r="E33" s="303" t="s">
        <v>12</v>
      </c>
      <c r="F33" s="49" t="str">
        <f>IF(AND(D33&gt;0,OR(B33="Other activities [type description here]",B33="")),"Error: No description for reported time","")</f>
        <v/>
      </c>
    </row>
    <row r="34" spans="1:6" ht="14.45" customHeight="1" x14ac:dyDescent="0.25">
      <c r="A34" s="73">
        <f t="shared" si="1"/>
        <v>26</v>
      </c>
      <c r="B34" s="299" t="s">
        <v>56</v>
      </c>
      <c r="C34" s="99">
        <v>0</v>
      </c>
      <c r="D34" s="327"/>
      <c r="E34" s="303"/>
      <c r="F34" s="49" t="str">
        <f t="shared" ref="F34:F35" si="2">IF(AND(D34&gt;0,OR(B34="Other activities [type description here]",B34="")),"Error: No description for reported time","")</f>
        <v/>
      </c>
    </row>
    <row r="35" spans="1:6" ht="14.45" customHeight="1" x14ac:dyDescent="0.25">
      <c r="A35" s="73">
        <f t="shared" si="1"/>
        <v>27</v>
      </c>
      <c r="B35" s="299" t="s">
        <v>56</v>
      </c>
      <c r="C35" s="99">
        <v>0</v>
      </c>
      <c r="D35" s="327"/>
      <c r="E35" s="303"/>
      <c r="F35" s="49" t="str">
        <f t="shared" si="2"/>
        <v/>
      </c>
    </row>
    <row r="36" spans="1:6" ht="14.45" customHeight="1" x14ac:dyDescent="0.25">
      <c r="A36" s="73">
        <f t="shared" si="1"/>
        <v>28</v>
      </c>
      <c r="B36" s="135" t="str">
        <f>CONCATENATE("Has all time been allocated? (Total hours from Line ",A16," should equal sum of Lines ",A17," - ",A35,")")</f>
        <v>Has all time been allocated? (Total hours from Line 8 should equal sum of Lines 9 - 27)</v>
      </c>
      <c r="C36" s="99" t="str">
        <f>IF(C16=SUM(C17:C35),"Yes","No")</f>
        <v>Yes</v>
      </c>
      <c r="D36" s="329" t="str">
        <f>IF(ROUND(D16,2)=ROUND(SUM(D17:D35),2),"Yes","No")</f>
        <v>Yes</v>
      </c>
      <c r="E36" s="303" t="s">
        <v>12</v>
      </c>
    </row>
    <row r="37" spans="1:6" ht="14.45" customHeight="1" thickBot="1" x14ac:dyDescent="0.3">
      <c r="A37" s="75">
        <f t="shared" si="1"/>
        <v>29</v>
      </c>
      <c r="B37" s="143" t="s">
        <v>130</v>
      </c>
      <c r="C37" s="316">
        <v>8000</v>
      </c>
      <c r="D37" s="330"/>
      <c r="E37" s="304" t="s">
        <v>12</v>
      </c>
      <c r="F37" s="139"/>
    </row>
    <row r="38" spans="1:6" x14ac:dyDescent="0.25">
      <c r="A38" s="61"/>
      <c r="B38" s="56"/>
      <c r="C38" s="61"/>
      <c r="D38" s="61"/>
      <c r="E38" s="144"/>
    </row>
    <row r="39" spans="1:6" x14ac:dyDescent="0.25">
      <c r="A39" s="61"/>
      <c r="B39" s="56"/>
      <c r="C39" s="61"/>
      <c r="D39" s="61"/>
      <c r="E39" s="144"/>
    </row>
  </sheetData>
  <sheetProtection password="CF4B" sheet="1" objects="1" scenarios="1"/>
  <mergeCells count="3">
    <mergeCell ref="A1:D1"/>
    <mergeCell ref="A4:D4"/>
    <mergeCell ref="A3:B3"/>
  </mergeCells>
  <conditionalFormatting sqref="D36">
    <cfRule type="expression" dxfId="2" priority="4">
      <formula>D36="NO"</formula>
    </cfRule>
  </conditionalFormatting>
  <conditionalFormatting sqref="E36">
    <cfRule type="expression" dxfId="1" priority="3">
      <formula>E36="NO"</formula>
    </cfRule>
  </conditionalFormatting>
  <conditionalFormatting sqref="B33:B35">
    <cfRule type="expression" dxfId="0" priority="2" stopIfTrue="1">
      <formula>IF(AND(D33&gt;0,B33="Other activities [type description here]"),TRUE,FALSE)</formula>
    </cfRule>
  </conditionalFormatting>
  <dataValidations count="15">
    <dataValidation allowBlank="1" showInputMessage="1" showErrorMessage="1" prompt="'Dedicated office space' means offices or other space that is not also used for other purposes." sqref="E13"/>
    <dataValidation allowBlank="1" showInputMessage="1" showErrorMessage="1" prompt="See page 6 of the instructions." sqref="E15"/>
    <dataValidation type="list" operator="greaterThanOrEqual" allowBlank="1" showInputMessage="1" showErrorMessage="1" error="Please enter a valid number." sqref="D13:D14">
      <formula1>"Yes,No"</formula1>
    </dataValidation>
    <dataValidation allowBlank="1" showInputMessage="1" showErrorMessage="1" prompt="If “No” appears on this Line, review and revise the appropriate hours." sqref="E36"/>
    <dataValidation allowBlank="1" showInputMessage="1" showErrorMessage="1" prompt="Include both the use of agency-owned or -leased vehicles as well as of case managers’ personal vehicles." sqref="E37"/>
    <dataValidation allowBlank="1" showInputMessage="1" showErrorMessage="1" prompt="If there are activities that are part of a case manager’s typical week, but not listed on the survey, type a description and indicate the number of hours per week that a case manager typically spends on that activity." sqref="E33"/>
    <dataValidation allowBlank="1" showInputMessage="1" showErrorMessage="1" prompt="Examples include staff meetings, filing employer-required paperwork (not related to service delivery), and receiving counseling from  supervisor.  Do not include time spent on training programs." sqref="E32"/>
    <dataValidation allowBlank="1" showInputMessage="1" showErrorMessage="1" prompt="Do not include time that is redirected to another activity accounted for within this section. Ex: if an individual cancels a 1-hr appointment but the case manager is able to spend 45 min. on recordkeeping, only 15 min. should be reported here." sqref="E28"/>
    <dataValidation allowBlank="1" showInputMessage="1" showErrorMessage="1" prompt="Record the typical number of contacts – whether telephonic, electronic, or face-to-face – that an individual receives from their case manager in a typical year." sqref="E10"/>
    <dataValidation allowBlank="1" showInputMessage="1" showErrorMessage="1" prompt="If your agency employs part-time service coordinators, calculate a full-time equivalent caseload. For example, if a service coordinator works 20 hours per week and has a caseload of 25, their expected full-time caseload would be 50." sqref="E39:E1048576"/>
    <dataValidation allowBlank="1" showErrorMessage="1" prompt="Enter a job category that is considered to be a Behavioral Health Professional._x000a_" sqref="B7:B8 G15:G16 B10:B37"/>
    <dataValidation type="decimal" operator="greaterThanOrEqual" allowBlank="1" showInputMessage="1" showErrorMessage="1" error="Please enter a valid number." sqref="D16:D35 D7:D8 D37 D10:D12">
      <formula1>0</formula1>
    </dataValidation>
    <dataValidation allowBlank="1" showInputMessage="1" showErrorMessage="1" prompt="If your agency employs part-time case managers, calculate a full-time equivalent caseload. For example, if a case manager works 20 hours per week and has a caseload of 25, their expected full-time caseload would be 50." sqref="E8"/>
    <dataValidation allowBlank="1" showInputMessage="1" showErrorMessage="1" prompt="Record the typical number of face-to-face contacts that an individual receives from their case manager in a typical year. This total will be a subset of the total contacts reported on Line 3 and so cannot exceed the number reported on that Line." sqref="E11:E12"/>
    <dataValidation allowBlank="1" showInputMessage="1" showErrorMessage="1" prompt="Do not include documentation time that occurs during the course of other reported activities (for example, if case notes are written during face-to-face visits and that time is already reported on Line 9, do not report that time again here)." sqref="E31"/>
  </dataValidations>
  <printOptions horizontalCentered="1"/>
  <pageMargins left="0.25" right="0.25" top="0.75" bottom="0.75" header="0.3" footer="0.3"/>
  <pageSetup scale="95" orientation="landscape" r:id="rId1"/>
  <headerFooter>
    <oddHeader>&amp;C&amp;"Times New Roman,Bold"Indiana Bureau of Developmental Disabilities Services
Review of FSW and CIH Case Management Payment Rates - Provider Survey&amp;R&amp;"Times New Roman,Regular"Page &amp;P of &amp;N</oddHeader>
    <oddFooter>&amp;L&amp;"Times New Roman,Regular"Questions? Contact Stephen Pawlowski with Burns &amp; Associates, Inc. at (602) 241-8519 or spawlowski@burnshealthpolicy.com&amp;R&amp;"Times New Roman,Regular" printed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vt:lpstr>
      <vt:lpstr>Contact Info &amp; Revenues</vt:lpstr>
      <vt:lpstr>Admin Staff</vt:lpstr>
      <vt:lpstr>Admin Other</vt:lpstr>
      <vt:lpstr>CaseMgr Wages</vt:lpstr>
      <vt:lpstr>CaseMgr Benefits</vt:lpstr>
      <vt:lpstr>CaseMgt Svcs</vt:lpstr>
      <vt:lpstr>'Admin Other'!Print_Area</vt:lpstr>
      <vt:lpstr>'Admin Staff'!Print_Area</vt:lpstr>
      <vt:lpstr>'CaseMgr Benefits'!Print_Area</vt:lpstr>
      <vt:lpstr>'CaseMgr Wages'!Print_Area</vt:lpstr>
      <vt:lpstr>'CaseMgt Svcs'!Print_Area</vt:lpstr>
      <vt:lpstr>'Contact Info &amp; Revenues'!Print_Area</vt:lpstr>
      <vt:lpstr>Cover!Print_Area</vt:lpstr>
      <vt:lpstr>'Admin Staff'!Print_Titles</vt:lpstr>
      <vt:lpstr>'CaseMgr Benefits'!Print_Titles</vt:lpstr>
      <vt:lpstr>'CaseMgr Wages'!Print_Titles</vt:lpstr>
      <vt:lpstr>'CaseMgt Svcs'!Print_Titles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Pawlowski</dc:creator>
  <cp:lastModifiedBy>Stephen Pawlowski</cp:lastModifiedBy>
  <cp:lastPrinted>2018-08-31T16:13:54Z</cp:lastPrinted>
  <dcterms:created xsi:type="dcterms:W3CDTF">2018-07-26T00:38:24Z</dcterms:created>
  <dcterms:modified xsi:type="dcterms:W3CDTF">2018-08-31T16:15:04Z</dcterms:modified>
</cp:coreProperties>
</file>