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5480" windowHeight="9855" tabRatio="870" firstSheet="1" activeTab="1"/>
  </bookViews>
  <sheets>
    <sheet name="Drop Downs" sheetId="1" state="hidden" r:id="rId1"/>
    <sheet name="Cover" sheetId="2" r:id="rId2"/>
    <sheet name="Contact Info &amp; Revenues" sheetId="3" r:id="rId3"/>
    <sheet name="Admin Staff" sheetId="4" r:id="rId4"/>
    <sheet name="Admin Other" sheetId="5" r:id="rId5"/>
    <sheet name="Direct Care Wages" sheetId="6" r:id="rId6"/>
    <sheet name="Direct Care Work Hours" sheetId="7" r:id="rId7"/>
    <sheet name="Direct Care Benefits" sheetId="8" r:id="rId8"/>
    <sheet name="Productivity" sheetId="9" r:id="rId9"/>
    <sheet name="Therapy" sheetId="10" r:id="rId10"/>
    <sheet name="ColumnsHidden" sheetId="11" state="hidden" r:id="rId11"/>
  </sheets>
  <definedNames>
    <definedName name="BSCLicenses">'Drop Downs'!$D$1:$D$11</definedName>
    <definedName name="de">'Drop Downs'!$A$1:$A$2</definedName>
    <definedName name="EmpStatus">'Drop Downs'!$C$1:$C$2</definedName>
    <definedName name="ExpAllocBase">'Drop Downs'!$E$1:$E$2</definedName>
    <definedName name="NursePayMeth">'Drop Downs'!$F$4:$F$5</definedName>
    <definedName name="OTQuals">'Drop Downs'!$D$17:$D$19</definedName>
    <definedName name="PayMeth">'Drop Downs'!$F$1:$F$2</definedName>
    <definedName name="Percent">'Drop Downs'!$B$1:$B$6</definedName>
    <definedName name="_xlnm.Print_Area" localSheetId="4">'Admin Other'!$A$1:$F$31</definedName>
    <definedName name="_xlnm.Print_Area" localSheetId="3">'Admin Staff'!$A$1:$H$64</definedName>
    <definedName name="_xlnm.Print_Area" localSheetId="2">'Contact Info &amp; Revenues'!$A$1:$D$20</definedName>
    <definedName name="_xlnm.Print_Area" localSheetId="7">'Direct Care Benefits'!$A$1:$E$38</definedName>
    <definedName name="_xlnm.Print_Area" localSheetId="5">'Direct Care Wages'!$A$1:$K$58</definedName>
    <definedName name="_xlnm.Print_Area" localSheetId="6">'Direct Care Work Hours'!$A$1:$K$56</definedName>
    <definedName name="_xlnm.Print_Area" localSheetId="8">'Productivity'!$A$1:$H$39</definedName>
    <definedName name="_xlnm.Print_Area" localSheetId="9">'Therapy'!$A$1:$I$39</definedName>
    <definedName name="_xlnm.Print_Titles" localSheetId="3">'Admin Staff'!$7:$8</definedName>
    <definedName name="_xlnm.Print_Titles" localSheetId="7">'Direct Care Benefits'!$1:$5</definedName>
    <definedName name="_xlnm.Print_Titles" localSheetId="5">'Direct Care Wages'!$1:$6</definedName>
    <definedName name="_xlnm.Print_Titles" localSheetId="6">'Direct Care Work Hours'!$1:$5</definedName>
    <definedName name="_xlnm.Print_Titles" localSheetId="8">'Productivity'!$1:$5</definedName>
    <definedName name="_xlnm.Print_Titles" localSheetId="9">'Therapy'!$1:$5</definedName>
    <definedName name="PTQuals">'Drop Downs'!$D$13:$D$15</definedName>
    <definedName name="STQuals">'Drop Downs'!$D$21:$D$23</definedName>
    <definedName name="treeList" hidden="1">"11000000000000000000000000000000000000000000000000000000000000000000000000000000000000000000000000000000000000000000000000000000000000000000000000000000000000000000000000000000000000000000000000000000"</definedName>
    <definedName name="Turnover">'Drop Downs'!$B$1:$B$6</definedName>
    <definedName name="WaitingPeriod">'Drop Downs'!$G$1:$G$5</definedName>
    <definedName name="YesNo">'Drop Downs'!$A$1:$A$2</definedName>
    <definedName name="YesNo2">'Drop Downs'!$A$7:$A$8</definedName>
  </definedNames>
  <calcPr fullCalcOnLoad="1"/>
</workbook>
</file>

<file path=xl/sharedStrings.xml><?xml version="1.0" encoding="utf-8"?>
<sst xmlns="http://schemas.openxmlformats.org/spreadsheetml/2006/main" count="308" uniqueCount="230">
  <si>
    <t>Example</t>
  </si>
  <si>
    <t>Input</t>
  </si>
  <si>
    <t>Total Hours Paid</t>
  </si>
  <si>
    <t>Employee</t>
  </si>
  <si>
    <t>Line</t>
  </si>
  <si>
    <t>Job Titles</t>
  </si>
  <si>
    <t>Employee/ Contractor</t>
  </si>
  <si>
    <t>Ex.</t>
  </si>
  <si>
    <t>No</t>
  </si>
  <si>
    <t>'Employer time' (e.g. receiving one-on-one supervision, participating in staff meetings, etc.)</t>
  </si>
  <si>
    <t>Yes</t>
  </si>
  <si>
    <t>Factor</t>
  </si>
  <si>
    <t>Agency Caseload and Service Design</t>
  </si>
  <si>
    <t>Agency</t>
  </si>
  <si>
    <t>Provider ID(s)</t>
  </si>
  <si>
    <t>Contact Name</t>
  </si>
  <si>
    <t>Title</t>
  </si>
  <si>
    <t>Phone</t>
  </si>
  <si>
    <t>Email</t>
  </si>
  <si>
    <t>Report revenues from your agency's most recently completed fiscal year</t>
  </si>
  <si>
    <t>Report costs from your agency's most recently completed fiscal year</t>
  </si>
  <si>
    <t>Cost of Optional Benefits</t>
  </si>
  <si>
    <t>Direct Care</t>
  </si>
  <si>
    <t>Administration</t>
  </si>
  <si>
    <t>Total Expense</t>
  </si>
  <si>
    <t>Sq Ft of Admin Space</t>
  </si>
  <si>
    <t>Depreciation other than Facility</t>
  </si>
  <si>
    <t>Interest Expense (excluding mortgage)</t>
  </si>
  <si>
    <t>Office Supplies</t>
  </si>
  <si>
    <t>Postage</t>
  </si>
  <si>
    <t>Advertising</t>
  </si>
  <si>
    <t>Dues and Subscriptions</t>
  </si>
  <si>
    <t>Other 1</t>
  </si>
  <si>
    <t>(Input Description)</t>
  </si>
  <si>
    <t>Other 2</t>
  </si>
  <si>
    <t>Other 3</t>
  </si>
  <si>
    <t>Address</t>
  </si>
  <si>
    <t>City</t>
  </si>
  <si>
    <t>Zip Code</t>
  </si>
  <si>
    <t>Executive Director</t>
  </si>
  <si>
    <t>-</t>
  </si>
  <si>
    <t>Contractor</t>
  </si>
  <si>
    <t>Psychologist</t>
  </si>
  <si>
    <t>Occupational Therapist</t>
  </si>
  <si>
    <t>Distributed by Burns &amp; Associates, Inc.</t>
  </si>
  <si>
    <t>Health Insurance</t>
  </si>
  <si>
    <t>Staffing</t>
  </si>
  <si>
    <t>If yes, what is the waiting period before staff are eligible for PTO?</t>
  </si>
  <si>
    <t>If yes, what is the waiting period before staff are eligible for health insurance?</t>
  </si>
  <si>
    <t>Other Benefits</t>
  </si>
  <si>
    <t>[If yes, please specify the benefit(s) here]</t>
  </si>
  <si>
    <t>3 Months</t>
  </si>
  <si>
    <t>6 Months</t>
  </si>
  <si>
    <t>12 Months</t>
  </si>
  <si>
    <t>Other activities [type description here]</t>
  </si>
  <si>
    <t>Mental Health Counselor</t>
  </si>
  <si>
    <t>LISW - Independent Social Worker</t>
  </si>
  <si>
    <t>LPCC - Professional Clinical Mental Health Counselor</t>
  </si>
  <si>
    <t>LPAT - Professional Art Therapist</t>
  </si>
  <si>
    <t>LMFT - Marriage and Family Therapist</t>
  </si>
  <si>
    <t>LPC - Professional Mental Health Counselor</t>
  </si>
  <si>
    <t>LMSW - Master Social Worker</t>
  </si>
  <si>
    <t>PA - Psychologist Associate</t>
  </si>
  <si>
    <t>Academic Intern</t>
  </si>
  <si>
    <t>Master's Level Teaching License</t>
  </si>
  <si>
    <t>Physical Therapist</t>
  </si>
  <si>
    <t># of Emp.</t>
  </si>
  <si>
    <t>Category</t>
  </si>
  <si>
    <t>Waiver Only</t>
  </si>
  <si>
    <t>Total DD Program</t>
  </si>
  <si>
    <t>0 - 15%</t>
  </si>
  <si>
    <t>15 - 30%</t>
  </si>
  <si>
    <t>30 - 45%</t>
  </si>
  <si>
    <t>45 - 60%</t>
  </si>
  <si>
    <t>60 - 75%</t>
  </si>
  <si>
    <t>75% +</t>
  </si>
  <si>
    <t>Wages</t>
  </si>
  <si>
    <t>Rent Cost per Sq Ft</t>
  </si>
  <si>
    <t>Hourly</t>
  </si>
  <si>
    <t>Super-visor?</t>
  </si>
  <si>
    <t>Physical Therapy Asst.</t>
  </si>
  <si>
    <t>Student/ Academic Intern</t>
  </si>
  <si>
    <t>Certified Occupational Therapy Asst.</t>
  </si>
  <si>
    <t>Level II Student Intern</t>
  </si>
  <si>
    <t>Speech Language Pathologist</t>
  </si>
  <si>
    <t>Clinical Fellow</t>
  </si>
  <si>
    <t>Graduate Student Intern</t>
  </si>
  <si>
    <t>Per Case</t>
  </si>
  <si>
    <t>Per Hour</t>
  </si>
  <si>
    <t>Per Day</t>
  </si>
  <si>
    <t>1 Month</t>
  </si>
  <si>
    <t>No Waiting Period</t>
  </si>
  <si>
    <t>Provider Survey</t>
  </si>
  <si>
    <t>Office Equipment and Furniture</t>
  </si>
  <si>
    <t>Information Technology Expense (e.g., computers and software)</t>
  </si>
  <si>
    <t>Corporate Office Overhead</t>
  </si>
  <si>
    <t>If super-visor, # of staff super-vised</t>
  </si>
  <si>
    <t>Total Wages Paid</t>
  </si>
  <si>
    <t>Average Hourly Wage</t>
  </si>
  <si>
    <t>Full-Time</t>
  </si>
  <si>
    <t>Part-Time</t>
  </si>
  <si>
    <t>Recordkeeping (do not include documentation during the course of service provision)</t>
  </si>
  <si>
    <t>Agency Contact Information (see p. 3 of the instructions)</t>
  </si>
  <si>
    <t xml:space="preserve"> </t>
  </si>
  <si>
    <t>Annual Agency Revenue (see p. 3 of the instructions)</t>
  </si>
  <si>
    <t>Total Revenues</t>
  </si>
  <si>
    <t>Other Direct Services</t>
  </si>
  <si>
    <t>Indirect Svc./ Admin. Time</t>
  </si>
  <si>
    <t>Providing other direct (face-to-face) services</t>
  </si>
  <si>
    <t>Total hours worked and paid for in a week</t>
  </si>
  <si>
    <t>Utilities/Telecommunications/Etc.</t>
  </si>
  <si>
    <t>Licensing/Certification/Accreditation Fees</t>
  </si>
  <si>
    <r>
      <t xml:space="preserve">Travel </t>
    </r>
    <r>
      <rPr>
        <i/>
        <sz val="11"/>
        <color indexed="8"/>
        <rFont val="Times New Roman"/>
        <family val="1"/>
      </rPr>
      <t>(exclude member trans. or direct care vehicles/reimbursement)</t>
    </r>
  </si>
  <si>
    <t>Consulting - Training/Legal/Accounting/Etc.</t>
  </si>
  <si>
    <t>Benefits</t>
  </si>
  <si>
    <t>ACA</t>
  </si>
  <si>
    <t>PersonalCare</t>
  </si>
  <si>
    <t>HealthAide</t>
  </si>
  <si>
    <t>NurseRN</t>
  </si>
  <si>
    <t>NurseLPN</t>
  </si>
  <si>
    <t>Percent of visits more than 8 hours in duration (continuous hours, count split shift as two visits)</t>
  </si>
  <si>
    <t>Include only those staff who are not primarily engaged in service delivery</t>
  </si>
  <si>
    <t>Office Rent/Mortgage/Depreciation</t>
  </si>
  <si>
    <t>Office Janitorial/Landscaping/Repairs/Etc. (not part of rent)</t>
  </si>
  <si>
    <t>Taxes</t>
  </si>
  <si>
    <t>Hiring expenses</t>
  </si>
  <si>
    <t>Insurance  (excluding health &amp; dental insurance, worker's comp, auto insurance)</t>
  </si>
  <si>
    <t>Percent of visits less than 1 hour in duration (continuous hours, count split shift as two visits)</t>
  </si>
  <si>
    <t>Percent of visits at least 1 hour but less than 4 hours in duration (continuous hours, count split shift as two visits)</t>
  </si>
  <si>
    <t>Percent of visits at least 4 hours but less than 8 hours in duration (continuous hours, count split shift as two visits)</t>
  </si>
  <si>
    <t>Travel between members</t>
  </si>
  <si>
    <t>Administration Staff - Salary and Benefit Costs (see p. 4 of the instructions)</t>
  </si>
  <si>
    <t>Looks like training is 180 hours first year and 12 hours per year after</t>
  </si>
  <si>
    <t>Yes, first year only</t>
  </si>
  <si>
    <t>Yes, all years</t>
  </si>
  <si>
    <t>Other Revenues</t>
  </si>
  <si>
    <t>% of Cost Allocated to Other Programs</t>
  </si>
  <si>
    <t>[If Overhead is reported in Line 20, describe allocation methodology here]</t>
  </si>
  <si>
    <t>Percent of weekly visits delivered to multiple members at one residence</t>
  </si>
  <si>
    <t>Time lost due to missed appointments (e.g. paid show-up time)</t>
  </si>
  <si>
    <t>Performing 'collateral contacts' (e.g., speaking with a doctor regarding a specific member)</t>
  </si>
  <si>
    <t>Performing member assessments (non-billable)</t>
  </si>
  <si>
    <t>Home Health Aide</t>
  </si>
  <si>
    <t>Visit Duration</t>
  </si>
  <si>
    <t>Administrative Expenses Other Than Staff Salary and Benefits (see p. 5 of the instructions)</t>
  </si>
  <si>
    <t>Direct Care Staff - Wages and Training (see p. 8 of instructions)</t>
  </si>
  <si>
    <t>Direct Care Staff - Allocation of Work Hours (see p. 9 of the instructions)</t>
  </si>
  <si>
    <t>Home Health Services Rate Study</t>
  </si>
  <si>
    <t>Nursing, RN</t>
  </si>
  <si>
    <t>Nursing, LPN</t>
  </si>
  <si>
    <t>Social Worker</t>
  </si>
  <si>
    <t>Medication Administration</t>
  </si>
  <si>
    <t>How many employees who provide direct services to participants does your organization currently employ?</t>
  </si>
  <si>
    <t>Holidays</t>
  </si>
  <si>
    <t>Paid Time Off (PTO, Vacation and Sick Time)</t>
  </si>
  <si>
    <t>What was your organization's cost for providing these benefits in the most recent fiscal year?</t>
  </si>
  <si>
    <t>State Unemployment Insurance and Workers' Compensation</t>
  </si>
  <si>
    <t>Avereage number of Home Health visits a member receives per week</t>
  </si>
  <si>
    <t>Average number of Home Health visits conducted in a week</t>
  </si>
  <si>
    <t>Does your agency pay for certification fees for Home Health workers?</t>
  </si>
  <si>
    <t>Program Supplies Cost for Home Health services in the most recent fiscal year (i.e. gloves and masks)</t>
  </si>
  <si>
    <t>Percent of weekly visits for which Home Health workers are paid a differential (such as services delivered on nights or weekends)</t>
  </si>
  <si>
    <t>Percent of weekly visits requiring two Home Health workers per member</t>
  </si>
  <si>
    <t>Providing direct Home Health services</t>
  </si>
  <si>
    <t>Questions? Contact Steven Abele with Burns &amp; Associates, Inc. at (602) 241-8521 or sabele@burnshealthpolicy.com</t>
  </si>
  <si>
    <t>Staffing Pattern for a 'typical' week for a Home Health worker.  Input the number of hours per week for the following:</t>
  </si>
  <si>
    <t>Time spent by RN supervising Home Health worker</t>
  </si>
  <si>
    <t>Example: Home Health Aide</t>
  </si>
  <si>
    <t>Staff Develop. Hours</t>
  </si>
  <si>
    <t>Home Health Services (Section 40) Revenues</t>
  </si>
  <si>
    <t>% of Cost Allocated
 to Home Health (Section 40)</t>
  </si>
  <si>
    <t>% Allocated to Home Health (Section 40)</t>
  </si>
  <si>
    <t>Estimated Annual Turnover</t>
  </si>
  <si>
    <t>1st Year (per staff avg)</t>
  </si>
  <si>
    <t>Following Years (per staff avg)</t>
  </si>
  <si>
    <t>Fringe Benefits for Direct Care Staff (DCS) (see p. 9 of instructions)</t>
  </si>
  <si>
    <t>Are DCS eligible for holiday pay?</t>
  </si>
  <si>
    <t>Are DCS eligible to receive paid time off, in addition to holidays?</t>
  </si>
  <si>
    <t>Of the DCS employed by your organization, how many are currently eligible for holiday pay?</t>
  </si>
  <si>
    <t>If yes, what is the waiting period before DCS are eligible for holiday pay?</t>
  </si>
  <si>
    <t>What is the minimum number of hours per week that a DCS must work to be eligible for holiday pay?</t>
  </si>
  <si>
    <t>How many holidays per year do eligible DCS receive?</t>
  </si>
  <si>
    <t>What is the minimum number of hours per week that a DCS must work to be eligible for PTO?</t>
  </si>
  <si>
    <t>Of the DCS employed by your organization, how many are currently eligible for PTO?</t>
  </si>
  <si>
    <t>What is the average number of PTO days that eligible DCS receive per year?</t>
  </si>
  <si>
    <t>Are DCS eligible to receive health insurance through your organization?</t>
  </si>
  <si>
    <t>What is the minimum number of hours per week that a DCS must work to be eligible for health insurance?</t>
  </si>
  <si>
    <t>Of the DCS employed by your organization, how many are currently eligible for health insurance?</t>
  </si>
  <si>
    <t>How many DCS currently receive health insurance from your organization?</t>
  </si>
  <si>
    <t>What was your organization's total contribution to health insurance costs for DCS in the most recent fiscal year?</t>
  </si>
  <si>
    <t>Does your organization contribute to any other benefits for DCS? (e.g., retirement, dental, etc.)</t>
  </si>
  <si>
    <t>What is the waiting period before DCS are eligible for these benefits?</t>
  </si>
  <si>
    <t>What is the minimum number of hours per week that a DCS must work to be eligible for these benefits?</t>
  </si>
  <si>
    <t>Of the DCS employed by your organization, how many are currently eligible for these benefits?</t>
  </si>
  <si>
    <t>How many DCS currently receive these benefits from your organization?</t>
  </si>
  <si>
    <t>If your organization makes Maine state unemployment insurance payments based on a percentage of wages, what is your agency's state unemployment insurance tax rate for 2016?</t>
  </si>
  <si>
    <t>If your organization pays actual costs ("payments in lieu of contributions") of state unemployment insurance benefits claimed by former employees, what was your organization's total UI payments in 2015 (or 2016 if available)?</t>
  </si>
  <si>
    <t>What is your workers' compensation cost for DCS under your 2016 policy (per $100 in wages paid)?</t>
  </si>
  <si>
    <t>Home Health Services - Productivity and Other Factors (see p. 12 of the instructions)</t>
  </si>
  <si>
    <t>December 13, 2016</t>
  </si>
  <si>
    <t>Therapy Services</t>
  </si>
  <si>
    <t>Section 40 Services</t>
  </si>
  <si>
    <t>Number of members receiving Home Health Therapy services from your organization</t>
  </si>
  <si>
    <t>Number of members receiving Home Health services from your organization</t>
  </si>
  <si>
    <r>
      <t xml:space="preserve">Average annual cost of certification fees per Home Health worker in </t>
    </r>
    <r>
      <rPr>
        <i/>
        <sz val="11"/>
        <rFont val="Times New Roman"/>
        <family val="1"/>
      </rPr>
      <t>first year</t>
    </r>
    <r>
      <rPr>
        <sz val="11"/>
        <rFont val="Times New Roman"/>
        <family val="1"/>
      </rPr>
      <t xml:space="preserve"> of employment?</t>
    </r>
  </si>
  <si>
    <r>
      <t xml:space="preserve">Average annual cost of certification fees per Home Health worker in </t>
    </r>
    <r>
      <rPr>
        <i/>
        <sz val="11"/>
        <rFont val="Times New Roman"/>
        <family val="1"/>
      </rPr>
      <t>following years</t>
    </r>
    <r>
      <rPr>
        <sz val="11"/>
        <rFont val="Times New Roman"/>
        <family val="1"/>
      </rPr>
      <t xml:space="preserve"> of employment?</t>
    </r>
  </si>
  <si>
    <t>Avereage number of Therapy visits a member receives per week</t>
  </si>
  <si>
    <t>Average number of Therapy visits conducted in a week</t>
  </si>
  <si>
    <t>Program Supplies Cost for Therapy services in the most recent fiscal year (i.e. gloves and masks)</t>
  </si>
  <si>
    <t>Does your agency pay for certification fees/continuing education for Therapy workers?</t>
  </si>
  <si>
    <r>
      <t xml:space="preserve">Average annual cost of certification fees/continuing education per Therapy worker in </t>
    </r>
    <r>
      <rPr>
        <i/>
        <sz val="11"/>
        <rFont val="Times New Roman"/>
        <family val="1"/>
      </rPr>
      <t>first year</t>
    </r>
    <r>
      <rPr>
        <sz val="11"/>
        <rFont val="Times New Roman"/>
        <family val="1"/>
      </rPr>
      <t xml:space="preserve"> of employment?</t>
    </r>
  </si>
  <si>
    <r>
      <t xml:space="preserve">Average annual cost of certification fees/continuing education per Therapy worker in </t>
    </r>
    <r>
      <rPr>
        <i/>
        <sz val="11"/>
        <rFont val="Times New Roman"/>
        <family val="1"/>
      </rPr>
      <t>following years</t>
    </r>
    <r>
      <rPr>
        <sz val="11"/>
        <rFont val="Times New Roman"/>
        <family val="1"/>
      </rPr>
      <t xml:space="preserve"> of employment?</t>
    </r>
  </si>
  <si>
    <t>Percent of weekly visits for which Therapy workers are paid a differential (such as services delivered on nights or weekends)</t>
  </si>
  <si>
    <t>Percent of weekly visits requiring two Therapy workers per member</t>
  </si>
  <si>
    <t>Providing direct Home Health Therapy services</t>
  </si>
  <si>
    <t>Example: Physical Therapist</t>
  </si>
  <si>
    <t>Occupational Therapy</t>
  </si>
  <si>
    <t>Physical Therapy</t>
  </si>
  <si>
    <t>Speech Language Therapy</t>
  </si>
  <si>
    <t>Occupational Therapy Assistant</t>
  </si>
  <si>
    <t>Physical Therapy Assistant</t>
  </si>
  <si>
    <t>Speech Language Therapy Assistant</t>
  </si>
  <si>
    <t>Time spent by Therapist supervising Therapy Assistant</t>
  </si>
  <si>
    <t>Therapy Assistant Services</t>
  </si>
  <si>
    <t>Total miles driven per week per Home Health worker to travel between member visits</t>
  </si>
  <si>
    <t>Total miles driven per week per Home Health worker to transport members</t>
  </si>
  <si>
    <t>Total miles driven per week per Home Health Therapy worker to travel between member visits</t>
  </si>
  <si>
    <t>Total miles driven per week per Home Health Therapy worker to transport members</t>
  </si>
  <si>
    <t>Staffing Pattern for a 'typical' week for a Home Health Therapy worker.  Input the number of hours per week for the following:</t>
  </si>
  <si>
    <t>Home Health Therapy Services - Productivity and Other Factors (see p. 15 of the instructions)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</si>
</sst>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lt;=9999999]###\-####;\(###\)\ ###\-####"/>
    <numFmt numFmtId="168" formatCode="#,##0.0"/>
    <numFmt numFmtId="169" formatCode="00000"/>
    <numFmt numFmtId="170" formatCode="0.0%"/>
  </numFmts>
  <fonts count="54">
    <font>
      <sz val="10"/>
      <name val="Arial"/>
      <family val="2"/>
    </font>
    <font>
      <sz val="11"/>
      <color indexed="8"/>
      <name val="Times New Roman"/>
      <family val="2"/>
    </font>
    <font>
      <sz val="36"/>
      <name val="Times New Roman"/>
      <family val="1"/>
    </font>
    <font>
      <sz val="48"/>
      <name val="Times New Roman"/>
      <family val="1"/>
    </font>
    <font>
      <sz val="10"/>
      <color indexed="8"/>
      <name val="Arial"/>
      <family val="2"/>
    </font>
    <font>
      <b/>
      <sz val="11"/>
      <name val="Times New Roman"/>
      <family val="1"/>
    </font>
    <font>
      <sz val="11"/>
      <name val="Times New Roman"/>
      <family val="1"/>
    </font>
    <font>
      <i/>
      <sz val="11"/>
      <name val="Times New Roman"/>
      <family val="1"/>
    </font>
    <font>
      <b/>
      <i/>
      <sz val="11"/>
      <name val="Times New Roman"/>
      <family val="1"/>
    </font>
    <font>
      <sz val="10"/>
      <name val="Times New Roman"/>
      <family val="1"/>
    </font>
    <font>
      <sz val="18"/>
      <name val="Times New Roman"/>
      <family val="1"/>
    </font>
    <font>
      <sz val="24"/>
      <name val="Times New Roman"/>
      <family val="1"/>
    </font>
    <font>
      <i/>
      <sz val="11"/>
      <color indexed="8"/>
      <name val="Times New Roman"/>
      <family val="1"/>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0"/>
      <color indexed="20"/>
      <name val="Arial"/>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6"/>
      <name val="Cambria"/>
      <family val="2"/>
    </font>
    <font>
      <b/>
      <sz val="11"/>
      <color indexed="8"/>
      <name val="Times New Roman"/>
      <family val="2"/>
    </font>
    <font>
      <sz val="11"/>
      <color indexed="10"/>
      <name val="Times New Roman"/>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color theme="1"/>
      <name val="Arial"/>
      <family val="2"/>
    </font>
    <font>
      <i/>
      <sz val="11"/>
      <color rgb="FF7F7F7F"/>
      <name val="Times New Roman"/>
      <family val="2"/>
    </font>
    <font>
      <u val="single"/>
      <sz val="10"/>
      <color theme="11"/>
      <name val="Arial"/>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1"/>
      <color rgb="FF3F3F76"/>
      <name val="Times New Roman"/>
      <family val="2"/>
    </font>
    <font>
      <sz val="11"/>
      <color rgb="FFFA7D00"/>
      <name val="Times New Roman"/>
      <family val="2"/>
    </font>
    <font>
      <sz val="11"/>
      <color rgb="FF9C6500"/>
      <name val="Times New Roman"/>
      <family val="2"/>
    </font>
    <font>
      <sz val="11"/>
      <color theme="1"/>
      <name val="Calibri"/>
      <family val="2"/>
    </font>
    <font>
      <b/>
      <sz val="11"/>
      <color rgb="FF3F3F3F"/>
      <name val="Times New Roman"/>
      <family val="2"/>
    </font>
    <font>
      <sz val="18"/>
      <color theme="3"/>
      <name val="Cambria"/>
      <family val="2"/>
    </font>
    <font>
      <b/>
      <sz val="11"/>
      <color theme="1"/>
      <name val="Times New Roman"/>
      <family val="2"/>
    </font>
    <font>
      <sz val="11"/>
      <color rgb="FFFF0000"/>
      <name val="Times New Roman"/>
      <family val="2"/>
    </font>
    <font>
      <i/>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lightUp"/>
    </fill>
    <fill>
      <patternFill patternType="solid">
        <fgColor rgb="FF92D050"/>
        <bgColor indexed="64"/>
      </patternFill>
    </fill>
    <fill>
      <patternFill patternType="solid">
        <fgColor indexed="22"/>
        <bgColor indexed="64"/>
      </patternFill>
    </fill>
    <fill>
      <patternFill patternType="lightUp">
        <bgColor theme="0" tint="-0.24997000396251678"/>
      </patternFill>
    </fill>
    <fill>
      <patternFill patternType="lightUp">
        <bgColor theme="6" tint="0.799950003623962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right style="hair"/>
      <top style="hair"/>
      <bottom style="hair"/>
    </border>
    <border>
      <left style="hair"/>
      <right style="medium"/>
      <top style="hair"/>
      <bottom style="hair"/>
    </border>
    <border>
      <left/>
      <right/>
      <top style="thin"/>
      <bottom style="hair"/>
    </border>
    <border>
      <left/>
      <right style="hair"/>
      <top/>
      <bottom style="hair"/>
    </border>
    <border>
      <left style="medium"/>
      <right/>
      <top style="thin"/>
      <bottom style="hair"/>
    </border>
    <border>
      <left style="medium"/>
      <right style="hair"/>
      <top style="hair"/>
      <bottom style="medium"/>
    </border>
    <border>
      <left style="medium"/>
      <right style="thin"/>
      <top style="medium"/>
      <bottom/>
    </border>
    <border>
      <left style="medium"/>
      <right style="hair"/>
      <top/>
      <bottom style="hair"/>
    </border>
    <border>
      <left style="hair"/>
      <right style="hair"/>
      <top/>
      <bottom style="hair"/>
    </border>
    <border>
      <left/>
      <right style="hair"/>
      <top style="hair"/>
      <bottom style="medium"/>
    </border>
    <border>
      <left/>
      <right style="medium"/>
      <top style="thin"/>
      <bottom style="hair"/>
    </border>
    <border>
      <left/>
      <right style="medium"/>
      <top style="hair"/>
      <bottom style="hair"/>
    </border>
    <border>
      <left/>
      <right style="medium"/>
      <top/>
      <bottom style="hair"/>
    </border>
    <border>
      <left style="hair"/>
      <right style="hair"/>
      <top style="hair"/>
      <bottom style="hair"/>
    </border>
    <border>
      <left style="hair"/>
      <right style="hair"/>
      <top style="hair"/>
      <bottom style="medium"/>
    </border>
    <border>
      <left style="medium"/>
      <right/>
      <top style="medium"/>
      <bottom style="hair"/>
    </border>
    <border>
      <left/>
      <right/>
      <top style="medium"/>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hair"/>
      <bottom/>
    </border>
    <border>
      <left style="hair"/>
      <right style="hair"/>
      <top style="hair"/>
      <bottom/>
    </border>
    <border>
      <left style="hair"/>
      <right style="medium"/>
      <top/>
      <bottom style="hair"/>
    </border>
    <border>
      <left style="hair"/>
      <right/>
      <top/>
      <bottom style="hair"/>
    </border>
    <border>
      <left style="hair"/>
      <right/>
      <top style="hair"/>
      <bottom style="hair"/>
    </border>
    <border>
      <left style="hair"/>
      <right style="medium"/>
      <top style="hair"/>
      <bottom style="medium"/>
    </border>
    <border>
      <left style="hair"/>
      <right/>
      <top style="hair"/>
      <bottom style="medium"/>
    </border>
    <border>
      <left style="medium"/>
      <right style="hair"/>
      <top style="medium"/>
      <bottom style="hair"/>
    </border>
    <border>
      <left style="hair"/>
      <right style="hair"/>
      <top style="medium"/>
      <bottom style="hair"/>
    </border>
    <border>
      <left style="medium"/>
      <right style="thin"/>
      <top style="medium"/>
      <bottom style="thin"/>
    </border>
    <border>
      <left style="thin"/>
      <right style="thin"/>
      <top style="medium"/>
      <bottom style="thin"/>
    </border>
    <border>
      <left style="thin"/>
      <right/>
      <top style="medium"/>
      <bottom style="thin"/>
    </border>
    <border>
      <left style="thin"/>
      <right/>
      <top style="medium"/>
      <bottom style="medium"/>
    </border>
    <border>
      <left style="hair"/>
      <right/>
      <top style="hair"/>
      <bottom/>
    </border>
    <border>
      <left style="medium"/>
      <right style="thin"/>
      <top/>
      <bottom style="hair"/>
    </border>
    <border>
      <left/>
      <right style="medium"/>
      <top style="hair"/>
      <bottom/>
    </border>
    <border>
      <left style="hair"/>
      <right style="hair"/>
      <top/>
      <bottom style="medium"/>
    </border>
    <border>
      <left style="thin"/>
      <right style="medium"/>
      <top style="medium"/>
      <bottom style="thin"/>
    </border>
    <border>
      <left style="thin"/>
      <right style="thin"/>
      <top/>
      <bottom style="thin"/>
    </border>
    <border>
      <left style="thin"/>
      <right style="thin"/>
      <top style="thin"/>
      <bottom style="thin"/>
    </border>
    <border>
      <left style="hair"/>
      <right style="hair"/>
      <top/>
      <bottom/>
    </border>
    <border>
      <left/>
      <right style="medium"/>
      <top/>
      <bottom/>
    </border>
    <border>
      <left/>
      <right style="medium"/>
      <top style="hair"/>
      <bottom style="medium"/>
    </border>
    <border>
      <left style="medium"/>
      <right/>
      <top/>
      <bottom style="hair"/>
    </border>
    <border>
      <left/>
      <right/>
      <top/>
      <bottom style="hair"/>
    </border>
    <border>
      <left style="hair"/>
      <right style="medium"/>
      <top/>
      <bottom/>
    </border>
    <border>
      <left style="hair"/>
      <right style="medium"/>
      <top style="hair"/>
      <bottom/>
    </border>
    <border>
      <left style="medium"/>
      <right/>
      <top style="medium"/>
      <bottom style="medium"/>
    </border>
    <border>
      <left/>
      <right style="medium"/>
      <top style="medium"/>
      <bottom style="medium"/>
    </border>
    <border>
      <left style="thin"/>
      <right style="hair"/>
      <top style="medium"/>
      <bottom style="medium"/>
    </border>
    <border>
      <left style="medium"/>
      <right/>
      <top/>
      <bottom/>
    </border>
    <border>
      <left/>
      <right/>
      <top style="medium"/>
      <bottom style="medium"/>
    </border>
    <border>
      <left style="hair"/>
      <right style="medium"/>
      <top style="hair"/>
      <bottom style="thin"/>
    </border>
    <border>
      <left style="hair"/>
      <right style="hair"/>
      <top style="hair"/>
      <bottom style="thin"/>
    </border>
    <border>
      <left style="hair"/>
      <right style="medium"/>
      <top/>
      <bottom style="medium"/>
    </border>
    <border>
      <left style="hair"/>
      <right style="medium"/>
      <top style="medium"/>
      <bottom style="hair"/>
    </border>
    <border>
      <left/>
      <right style="medium"/>
      <top style="medium"/>
      <bottom style="hair"/>
    </border>
    <border>
      <left style="medium"/>
      <right style="hair"/>
      <top style="hair"/>
      <bottom style="thin"/>
    </border>
    <border>
      <left style="hair"/>
      <right/>
      <top/>
      <bottom/>
    </border>
    <border>
      <left style="hair"/>
      <right/>
      <top style="hair"/>
      <bottom style="thin"/>
    </border>
    <border>
      <left style="thin"/>
      <right/>
      <top style="hair"/>
      <bottom style="hair"/>
    </border>
    <border>
      <left style="thin"/>
      <right style="medium"/>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style="medium"/>
      <right style="thin"/>
      <top style="thin"/>
      <bottom style="medium"/>
    </border>
    <border>
      <left style="hair"/>
      <right/>
      <top style="medium"/>
      <bottom style="hair"/>
    </border>
    <border>
      <left/>
      <right style="hair"/>
      <top style="medium"/>
      <bottom style="hair"/>
    </border>
    <border>
      <left style="thin"/>
      <right style="thin"/>
      <top style="medium"/>
      <bottom style="hair"/>
    </border>
    <border>
      <left style="thin"/>
      <right style="thin"/>
      <top style="hair"/>
      <bottom style="hair"/>
    </border>
    <border>
      <left style="thin"/>
      <right/>
      <top style="medium"/>
      <bottom style="hair"/>
    </border>
    <border>
      <left style="thin"/>
      <right style="thin"/>
      <top style="medium"/>
      <bottom/>
    </border>
    <border>
      <left/>
      <right/>
      <top style="medium"/>
      <bottom style="thin"/>
    </border>
    <border>
      <left style="thin"/>
      <right style="medium"/>
      <top style="medium"/>
      <bottom>
        <color indexed="63"/>
      </bottom>
    </border>
    <border>
      <left style="medium"/>
      <right style="thin"/>
      <top style="thin"/>
      <bottom style="thin"/>
    </border>
    <border>
      <left style="thin"/>
      <right style="medium"/>
      <top>
        <color indexed="63"/>
      </top>
      <bottom style="thin"/>
    </border>
    <border>
      <left style="medium"/>
      <right style="hair"/>
      <top style="thin"/>
      <bottom style="hair"/>
    </border>
    <border>
      <left style="hair"/>
      <right style="hair"/>
      <top style="thin"/>
      <bottom style="hair"/>
    </border>
    <border>
      <left style="hair"/>
      <right style="medium"/>
      <top style="thin"/>
      <bottom style="hair"/>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31"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37"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48"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0" fontId="4" fillId="0" borderId="0" applyNumberFormat="0" applyBorder="0" applyAlignment="0">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15">
    <xf numFmtId="0" fontId="0" fillId="0" borderId="0" xfId="0" applyAlignment="1">
      <alignment/>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6" fillId="0" borderId="0" xfId="0" applyFont="1" applyAlignment="1" applyProtection="1">
      <alignment horizontal="center" vertical="top"/>
      <protection/>
    </xf>
    <xf numFmtId="0" fontId="5" fillId="0" borderId="0" xfId="0" applyFont="1" applyAlignment="1" applyProtection="1">
      <alignment vertical="top"/>
      <protection/>
    </xf>
    <xf numFmtId="0" fontId="6" fillId="0" borderId="10" xfId="0" applyFont="1" applyFill="1" applyBorder="1" applyAlignment="1" applyProtection="1">
      <alignment horizontal="center" vertical="top"/>
      <protection/>
    </xf>
    <xf numFmtId="39" fontId="6" fillId="0" borderId="11" xfId="44" applyNumberFormat="1" applyFont="1" applyFill="1" applyBorder="1" applyAlignment="1" applyProtection="1">
      <alignment vertical="top"/>
      <protection/>
    </xf>
    <xf numFmtId="1" fontId="6" fillId="4" borderId="12" xfId="44" applyNumberFormat="1" applyFont="1" applyFill="1" applyBorder="1" applyAlignment="1" applyProtection="1">
      <alignment horizontal="center" vertical="top"/>
      <protection locked="0"/>
    </xf>
    <xf numFmtId="0" fontId="6" fillId="0" borderId="0" xfId="0" applyFont="1" applyFill="1" applyBorder="1" applyAlignment="1" applyProtection="1">
      <alignment vertical="top"/>
      <protection/>
    </xf>
    <xf numFmtId="39" fontId="8" fillId="0" borderId="13" xfId="44" applyNumberFormat="1" applyFont="1" applyFill="1" applyBorder="1" applyAlignment="1" applyProtection="1">
      <alignment vertical="top"/>
      <protection/>
    </xf>
    <xf numFmtId="39" fontId="5" fillId="0" borderId="13" xfId="44" applyNumberFormat="1" applyFont="1" applyFill="1" applyBorder="1" applyAlignment="1" applyProtection="1">
      <alignment horizontal="center" vertical="top"/>
      <protection/>
    </xf>
    <xf numFmtId="39" fontId="6" fillId="0" borderId="14" xfId="44" applyNumberFormat="1" applyFont="1" applyFill="1" applyBorder="1" applyAlignment="1" applyProtection="1">
      <alignment vertical="top"/>
      <protection/>
    </xf>
    <xf numFmtId="0" fontId="6" fillId="0" borderId="15" xfId="0" applyFont="1" applyBorder="1" applyAlignment="1" applyProtection="1">
      <alignment horizontal="center" vertical="top"/>
      <protection/>
    </xf>
    <xf numFmtId="39" fontId="6" fillId="0" borderId="11" xfId="44" applyNumberFormat="1" applyFont="1" applyFill="1" applyBorder="1" applyAlignment="1" applyProtection="1">
      <alignment horizontal="left" vertical="top"/>
      <protection/>
    </xf>
    <xf numFmtId="0" fontId="5" fillId="0" borderId="0" xfId="0" applyFont="1" applyFill="1" applyAlignment="1" applyProtection="1">
      <alignment vertical="top"/>
      <protection/>
    </xf>
    <xf numFmtId="0" fontId="6" fillId="0" borderId="0" xfId="0" applyFont="1" applyFill="1" applyBorder="1" applyAlignment="1" applyProtection="1">
      <alignment horizontal="center" vertical="top"/>
      <protection/>
    </xf>
    <xf numFmtId="39" fontId="6" fillId="0" borderId="11" xfId="44" applyNumberFormat="1" applyFont="1" applyFill="1" applyBorder="1" applyAlignment="1" applyProtection="1">
      <alignment horizontal="left" vertical="top" indent="2"/>
      <protection/>
    </xf>
    <xf numFmtId="39" fontId="6" fillId="0" borderId="11" xfId="44" applyNumberFormat="1" applyFont="1" applyFill="1" applyBorder="1" applyAlignment="1" applyProtection="1" quotePrefix="1">
      <alignment horizontal="left" vertical="top" indent="2"/>
      <protection/>
    </xf>
    <xf numFmtId="0" fontId="6" fillId="0" borderId="16" xfId="0" applyFont="1" applyFill="1" applyBorder="1" applyAlignment="1" applyProtection="1">
      <alignment horizontal="center" vertical="top"/>
      <protection/>
    </xf>
    <xf numFmtId="0" fontId="6" fillId="33" borderId="0" xfId="0" applyFont="1" applyFill="1" applyBorder="1" applyAlignment="1" applyProtection="1">
      <alignment horizontal="center" vertical="top"/>
      <protection/>
    </xf>
    <xf numFmtId="3" fontId="6" fillId="33" borderId="0" xfId="49" applyNumberFormat="1" applyFont="1" applyFill="1" applyAlignment="1" applyProtection="1">
      <alignment horizontal="center" vertical="top"/>
      <protection/>
    </xf>
    <xf numFmtId="165" fontId="5" fillId="33" borderId="0" xfId="0" applyNumberFormat="1" applyFont="1" applyFill="1" applyAlignment="1" applyProtection="1">
      <alignment horizontal="center" vertical="top"/>
      <protection/>
    </xf>
    <xf numFmtId="0" fontId="6" fillId="33" borderId="0" xfId="0" applyFont="1" applyFill="1" applyAlignment="1" applyProtection="1">
      <alignment horizontal="center" vertical="top"/>
      <protection/>
    </xf>
    <xf numFmtId="165" fontId="6" fillId="33" borderId="0" xfId="0" applyNumberFormat="1" applyFont="1" applyFill="1" applyAlignment="1" applyProtection="1">
      <alignment horizontal="center" vertical="top"/>
      <protection/>
    </xf>
    <xf numFmtId="0" fontId="5" fillId="33" borderId="17" xfId="0" applyFont="1" applyFill="1" applyBorder="1" applyAlignment="1" applyProtection="1">
      <alignment horizontal="center" vertical="top"/>
      <protection/>
    </xf>
    <xf numFmtId="0" fontId="6" fillId="33" borderId="18" xfId="0" applyFont="1" applyFill="1" applyBorder="1" applyAlignment="1" applyProtection="1">
      <alignment horizontal="center" vertical="top"/>
      <protection/>
    </xf>
    <xf numFmtId="0" fontId="6" fillId="33" borderId="10" xfId="0" applyFont="1" applyFill="1" applyBorder="1" applyAlignment="1" applyProtection="1">
      <alignment horizontal="center" vertical="top"/>
      <protection/>
    </xf>
    <xf numFmtId="0" fontId="6" fillId="33" borderId="16" xfId="0" applyFont="1" applyFill="1" applyBorder="1" applyAlignment="1" applyProtection="1">
      <alignment horizontal="center" vertical="top"/>
      <protection/>
    </xf>
    <xf numFmtId="0" fontId="5" fillId="34" borderId="19" xfId="0" applyFont="1" applyFill="1" applyBorder="1" applyAlignment="1" applyProtection="1">
      <alignment horizontal="left" vertical="top"/>
      <protection/>
    </xf>
    <xf numFmtId="39" fontId="6" fillId="0" borderId="13" xfId="44" applyNumberFormat="1" applyFont="1" applyFill="1" applyBorder="1" applyAlignment="1" applyProtection="1">
      <alignment horizontal="center" vertical="top"/>
      <protection/>
    </xf>
    <xf numFmtId="39" fontId="6" fillId="0" borderId="20" xfId="44" applyNumberFormat="1" applyFont="1" applyFill="1" applyBorder="1" applyAlignment="1" applyProtection="1">
      <alignment vertical="top"/>
      <protection/>
    </xf>
    <xf numFmtId="39" fontId="6" fillId="0" borderId="21" xfId="44" applyNumberFormat="1" applyFont="1" applyFill="1" applyBorder="1" applyAlignment="1" applyProtection="1">
      <alignment horizontal="center" vertical="top"/>
      <protection/>
    </xf>
    <xf numFmtId="1" fontId="6" fillId="4" borderId="22" xfId="44" applyNumberFormat="1" applyFont="1" applyFill="1" applyBorder="1" applyAlignment="1" applyProtection="1">
      <alignment horizontal="center" vertical="top"/>
      <protection locked="0"/>
    </xf>
    <xf numFmtId="2" fontId="6" fillId="4" borderId="23" xfId="44" applyNumberFormat="1" applyFont="1" applyFill="1" applyBorder="1" applyAlignment="1" applyProtection="1">
      <alignment horizontal="center" vertical="top"/>
      <protection locked="0"/>
    </xf>
    <xf numFmtId="2" fontId="6" fillId="4" borderId="19" xfId="44" applyNumberFormat="1" applyFont="1" applyFill="1" applyBorder="1" applyAlignment="1" applyProtection="1">
      <alignment horizontal="center" vertical="top"/>
      <protection locked="0"/>
    </xf>
    <xf numFmtId="0" fontId="6" fillId="4" borderId="24" xfId="0" applyFont="1" applyFill="1" applyBorder="1" applyAlignment="1" applyProtection="1">
      <alignment vertical="top"/>
      <protection locked="0"/>
    </xf>
    <xf numFmtId="0" fontId="6" fillId="4" borderId="24" xfId="0" applyFont="1" applyFill="1" applyBorder="1" applyAlignment="1" applyProtection="1">
      <alignment horizontal="left" vertical="top"/>
      <protection locked="0"/>
    </xf>
    <xf numFmtId="3" fontId="6" fillId="4" borderId="24" xfId="44" applyNumberFormat="1" applyFont="1" applyFill="1" applyBorder="1" applyAlignment="1" applyProtection="1">
      <alignment horizontal="center" vertical="top"/>
      <protection locked="0"/>
    </xf>
    <xf numFmtId="0" fontId="6" fillId="4" borderId="25" xfId="0" applyFont="1" applyFill="1" applyBorder="1" applyAlignment="1" applyProtection="1">
      <alignment vertical="top"/>
      <protection locked="0"/>
    </xf>
    <xf numFmtId="0" fontId="6" fillId="4" borderId="25" xfId="0" applyFont="1" applyFill="1" applyBorder="1" applyAlignment="1" applyProtection="1">
      <alignment horizontal="left" vertical="top"/>
      <protection locked="0"/>
    </xf>
    <xf numFmtId="3" fontId="6" fillId="4" borderId="25" xfId="44" applyNumberFormat="1" applyFont="1" applyFill="1" applyBorder="1" applyAlignment="1" applyProtection="1">
      <alignment horizontal="center" vertical="top"/>
      <protection locked="0"/>
    </xf>
    <xf numFmtId="0" fontId="9" fillId="0" borderId="0" xfId="0" applyFont="1" applyAlignment="1">
      <alignment/>
    </xf>
    <xf numFmtId="0" fontId="9" fillId="33" borderId="0" xfId="0" applyFont="1" applyFill="1" applyAlignment="1">
      <alignment horizontal="center"/>
    </xf>
    <xf numFmtId="0" fontId="10" fillId="33" borderId="0" xfId="0" applyFont="1" applyFill="1" applyAlignment="1">
      <alignment horizontal="center"/>
    </xf>
    <xf numFmtId="0" fontId="11" fillId="33" borderId="0" xfId="0" applyFont="1" applyFill="1" applyAlignment="1">
      <alignment horizontal="center"/>
    </xf>
    <xf numFmtId="0" fontId="10" fillId="33" borderId="0" xfId="0" applyFont="1" applyFill="1" applyAlignment="1">
      <alignment/>
    </xf>
    <xf numFmtId="49" fontId="10" fillId="33" borderId="0" xfId="0" applyNumberFormat="1" applyFont="1" applyFill="1" applyAlignment="1">
      <alignment horizontal="center"/>
    </xf>
    <xf numFmtId="0" fontId="9" fillId="33" borderId="0" xfId="0" applyFont="1" applyFill="1" applyAlignment="1">
      <alignment/>
    </xf>
    <xf numFmtId="0" fontId="5" fillId="33" borderId="26" xfId="0" applyFont="1" applyFill="1" applyBorder="1" applyAlignment="1" applyProtection="1">
      <alignment horizontal="center" vertical="top"/>
      <protection/>
    </xf>
    <xf numFmtId="0" fontId="8" fillId="33" borderId="27" xfId="0" applyFont="1" applyFill="1" applyBorder="1" applyAlignment="1" applyProtection="1">
      <alignment vertical="top"/>
      <protection/>
    </xf>
    <xf numFmtId="39" fontId="5" fillId="33" borderId="27" xfId="44" applyNumberFormat="1" applyFont="1" applyFill="1" applyBorder="1" applyAlignment="1" applyProtection="1">
      <alignment horizontal="center" vertical="top"/>
      <protection/>
    </xf>
    <xf numFmtId="0" fontId="6" fillId="33" borderId="15" xfId="0" applyFont="1" applyFill="1" applyBorder="1" applyAlignment="1" applyProtection="1">
      <alignment horizontal="center" vertical="top"/>
      <protection/>
    </xf>
    <xf numFmtId="0" fontId="8" fillId="33" borderId="13" xfId="0" applyFont="1" applyFill="1" applyBorder="1" applyAlignment="1" applyProtection="1">
      <alignment horizontal="left" vertical="top"/>
      <protection/>
    </xf>
    <xf numFmtId="2" fontId="5" fillId="33" borderId="13" xfId="44" applyNumberFormat="1" applyFont="1" applyFill="1" applyBorder="1" applyAlignment="1" applyProtection="1">
      <alignment horizontal="center" vertical="top"/>
      <protection/>
    </xf>
    <xf numFmtId="0" fontId="6" fillId="33" borderId="15" xfId="0" applyFont="1" applyFill="1" applyBorder="1" applyAlignment="1" applyProtection="1" quotePrefix="1">
      <alignment horizontal="center" vertical="top"/>
      <protection/>
    </xf>
    <xf numFmtId="164" fontId="5" fillId="33" borderId="13" xfId="44" applyNumberFormat="1" applyFont="1" applyFill="1" applyBorder="1" applyAlignment="1" applyProtection="1">
      <alignment horizontal="center" vertical="top"/>
      <protection/>
    </xf>
    <xf numFmtId="0" fontId="8" fillId="33" borderId="13" xfId="0" applyFont="1" applyFill="1" applyBorder="1" applyAlignment="1" applyProtection="1">
      <alignment horizontal="left" vertical="top" wrapText="1"/>
      <protection/>
    </xf>
    <xf numFmtId="0" fontId="8" fillId="33" borderId="13" xfId="0" applyFont="1" applyFill="1" applyBorder="1" applyAlignment="1" applyProtection="1">
      <alignment vertical="top"/>
      <protection/>
    </xf>
    <xf numFmtId="0" fontId="5" fillId="33" borderId="28" xfId="0" applyFont="1" applyFill="1" applyBorder="1" applyAlignment="1" applyProtection="1">
      <alignment horizontal="center" vertical="top"/>
      <protection/>
    </xf>
    <xf numFmtId="0" fontId="5" fillId="33" borderId="29" xfId="0" applyFont="1" applyFill="1" applyBorder="1" applyAlignment="1" applyProtection="1">
      <alignment vertical="top"/>
      <protection/>
    </xf>
    <xf numFmtId="37" fontId="5" fillId="33" borderId="29" xfId="44" applyNumberFormat="1" applyFont="1" applyFill="1" applyBorder="1" applyAlignment="1" applyProtection="1">
      <alignment horizontal="center" vertical="top" wrapText="1"/>
      <protection/>
    </xf>
    <xf numFmtId="37" fontId="5" fillId="33" borderId="30" xfId="44" applyNumberFormat="1" applyFont="1" applyFill="1" applyBorder="1" applyAlignment="1" applyProtection="1">
      <alignment horizontal="center" vertical="top" wrapText="1"/>
      <protection/>
    </xf>
    <xf numFmtId="0" fontId="6" fillId="33" borderId="31" xfId="0" applyFont="1" applyFill="1" applyBorder="1" applyAlignment="1" applyProtection="1">
      <alignment horizontal="center" vertical="top"/>
      <protection/>
    </xf>
    <xf numFmtId="0" fontId="6" fillId="33" borderId="32" xfId="0" applyFont="1" applyFill="1" applyBorder="1" applyAlignment="1" applyProtection="1">
      <alignment vertical="top"/>
      <protection/>
    </xf>
    <xf numFmtId="0" fontId="6" fillId="33" borderId="10" xfId="0" applyFont="1" applyFill="1" applyBorder="1" applyAlignment="1" applyProtection="1" quotePrefix="1">
      <alignment horizontal="center" vertical="top"/>
      <protection/>
    </xf>
    <xf numFmtId="0" fontId="6" fillId="33" borderId="24" xfId="0" applyFont="1" applyFill="1" applyBorder="1" applyAlignment="1" applyProtection="1">
      <alignment vertical="top" wrapText="1"/>
      <protection/>
    </xf>
    <xf numFmtId="0" fontId="6" fillId="33" borderId="31" xfId="0" applyFont="1" applyFill="1" applyBorder="1" applyAlignment="1" applyProtection="1" quotePrefix="1">
      <alignment horizontal="center" vertical="top"/>
      <protection/>
    </xf>
    <xf numFmtId="0" fontId="6" fillId="33" borderId="24" xfId="0" applyFont="1" applyFill="1" applyBorder="1" applyAlignment="1" applyProtection="1">
      <alignment horizontal="left" vertical="top" wrapText="1"/>
      <protection/>
    </xf>
    <xf numFmtId="0" fontId="6" fillId="33" borderId="32" xfId="0" applyFont="1" applyFill="1" applyBorder="1" applyAlignment="1" applyProtection="1">
      <alignment horizontal="left" vertical="top" wrapText="1"/>
      <protection/>
    </xf>
    <xf numFmtId="0" fontId="6" fillId="33" borderId="25" xfId="0" applyFont="1" applyFill="1" applyBorder="1" applyAlignment="1" applyProtection="1">
      <alignment horizontal="left" vertical="top" wrapText="1"/>
      <protection/>
    </xf>
    <xf numFmtId="1" fontId="5" fillId="34" borderId="32" xfId="44" applyNumberFormat="1" applyFont="1" applyFill="1" applyBorder="1" applyAlignment="1" applyProtection="1">
      <alignment horizontal="center" vertical="top"/>
      <protection/>
    </xf>
    <xf numFmtId="1" fontId="5" fillId="34" borderId="24" xfId="44" applyNumberFormat="1" applyFont="1" applyFill="1" applyBorder="1" applyAlignment="1" applyProtection="1">
      <alignment horizontal="center" vertical="top"/>
      <protection/>
    </xf>
    <xf numFmtId="39" fontId="5" fillId="34" borderId="24" xfId="44" applyNumberFormat="1" applyFont="1" applyFill="1" applyBorder="1" applyAlignment="1" applyProtection="1">
      <alignment horizontal="center" vertical="top"/>
      <protection/>
    </xf>
    <xf numFmtId="2" fontId="5" fillId="34" borderId="24" xfId="44" applyNumberFormat="1" applyFont="1" applyFill="1" applyBorder="1" applyAlignment="1" applyProtection="1">
      <alignment horizontal="center" vertical="top"/>
      <protection/>
    </xf>
    <xf numFmtId="0" fontId="5" fillId="33" borderId="0" xfId="0" applyFont="1" applyFill="1" applyAlignment="1" applyProtection="1">
      <alignment vertical="top"/>
      <protection/>
    </xf>
    <xf numFmtId="0" fontId="6" fillId="33" borderId="32" xfId="0" applyFont="1" applyFill="1" applyBorder="1" applyAlignment="1" applyProtection="1">
      <alignment vertical="top" wrapText="1"/>
      <protection/>
    </xf>
    <xf numFmtId="37" fontId="5" fillId="34" borderId="32" xfId="44" applyNumberFormat="1" applyFont="1" applyFill="1" applyBorder="1" applyAlignment="1" applyProtection="1">
      <alignment horizontal="center" vertical="top"/>
      <protection/>
    </xf>
    <xf numFmtId="0" fontId="32" fillId="4" borderId="24" xfId="70" applyFont="1" applyFill="1" applyBorder="1" applyAlignment="1" applyProtection="1">
      <alignment vertical="top"/>
      <protection locked="0"/>
    </xf>
    <xf numFmtId="0" fontId="6" fillId="33" borderId="24" xfId="67" applyFont="1" applyFill="1" applyBorder="1" applyAlignment="1" applyProtection="1">
      <alignment vertical="top" wrapText="1"/>
      <protection/>
    </xf>
    <xf numFmtId="0" fontId="32" fillId="4" borderId="25" xfId="70" applyFont="1" applyFill="1" applyBorder="1" applyAlignment="1" applyProtection="1">
      <alignment vertical="top"/>
      <protection locked="0"/>
    </xf>
    <xf numFmtId="0" fontId="32" fillId="33" borderId="0" xfId="70" applyFont="1" applyFill="1" applyBorder="1" applyAlignment="1" applyProtection="1">
      <alignment horizontal="center" vertical="top"/>
      <protection/>
    </xf>
    <xf numFmtId="0" fontId="32" fillId="33" borderId="0" xfId="70" applyFont="1" applyFill="1" applyBorder="1" applyAlignment="1" applyProtection="1">
      <alignment vertical="top"/>
      <protection/>
    </xf>
    <xf numFmtId="0" fontId="53" fillId="33" borderId="0" xfId="70" applyFont="1" applyFill="1" applyAlignment="1" applyProtection="1">
      <alignment vertical="top"/>
      <protection/>
    </xf>
    <xf numFmtId="166" fontId="32" fillId="33" borderId="0" xfId="70" applyNumberFormat="1" applyFont="1" applyFill="1" applyBorder="1" applyAlignment="1" applyProtection="1">
      <alignment horizontal="center" vertical="top"/>
      <protection/>
    </xf>
    <xf numFmtId="0" fontId="32" fillId="33" borderId="10" xfId="70" applyFont="1" applyFill="1" applyBorder="1" applyAlignment="1" applyProtection="1">
      <alignment horizontal="center" vertical="top"/>
      <protection/>
    </xf>
    <xf numFmtId="0" fontId="32" fillId="33" borderId="16" xfId="70" applyFont="1" applyFill="1" applyBorder="1" applyAlignment="1" applyProtection="1">
      <alignment horizontal="center" vertical="top"/>
      <protection/>
    </xf>
    <xf numFmtId="0" fontId="6" fillId="33" borderId="0" xfId="0" applyFont="1" applyFill="1" applyAlignment="1" applyProtection="1">
      <alignment vertical="top"/>
      <protection/>
    </xf>
    <xf numFmtId="2" fontId="6" fillId="33" borderId="21" xfId="44" applyNumberFormat="1" applyFont="1" applyFill="1" applyBorder="1" applyAlignment="1" applyProtection="1">
      <alignment horizontal="center" vertical="top"/>
      <protection/>
    </xf>
    <xf numFmtId="0" fontId="6" fillId="33" borderId="13" xfId="0" applyFont="1" applyFill="1" applyBorder="1" applyAlignment="1" applyProtection="1">
      <alignment vertical="top"/>
      <protection/>
    </xf>
    <xf numFmtId="0" fontId="5" fillId="34" borderId="24" xfId="0" applyFont="1" applyFill="1" applyBorder="1" applyAlignment="1" applyProtection="1">
      <alignment horizontal="center" vertical="top"/>
      <protection/>
    </xf>
    <xf numFmtId="10" fontId="5" fillId="34" borderId="24" xfId="73" applyNumberFormat="1" applyFont="1" applyFill="1" applyBorder="1" applyAlignment="1" applyProtection="1">
      <alignment horizontal="center" vertical="top"/>
      <protection/>
    </xf>
    <xf numFmtId="166" fontId="5" fillId="34" borderId="32" xfId="73" applyNumberFormat="1" applyFont="1" applyFill="1" applyBorder="1" applyAlignment="1" applyProtection="1">
      <alignment horizontal="center" vertical="top"/>
      <protection/>
    </xf>
    <xf numFmtId="165" fontId="5" fillId="34" borderId="25" xfId="0" applyNumberFormat="1" applyFont="1" applyFill="1" applyBorder="1" applyAlignment="1" applyProtection="1">
      <alignment horizontal="center" vertical="top"/>
      <protection/>
    </xf>
    <xf numFmtId="9" fontId="6" fillId="33" borderId="0" xfId="0" applyNumberFormat="1" applyFont="1" applyFill="1" applyAlignment="1" applyProtection="1">
      <alignment horizontal="center" vertical="top"/>
      <protection/>
    </xf>
    <xf numFmtId="9" fontId="5" fillId="34" borderId="33" xfId="0" applyNumberFormat="1" applyFont="1" applyFill="1" applyBorder="1" applyAlignment="1" applyProtection="1">
      <alignment horizontal="center" vertical="top"/>
      <protection/>
    </xf>
    <xf numFmtId="3" fontId="6" fillId="33" borderId="0" xfId="0" applyNumberFormat="1" applyFont="1" applyFill="1" applyAlignment="1" applyProtection="1">
      <alignment vertical="top"/>
      <protection/>
    </xf>
    <xf numFmtId="9" fontId="5" fillId="34" borderId="34" xfId="0" applyNumberFormat="1" applyFont="1" applyFill="1" applyBorder="1" applyAlignment="1" applyProtection="1">
      <alignment horizontal="center" vertical="top"/>
      <protection/>
    </xf>
    <xf numFmtId="9" fontId="6" fillId="4" borderId="35" xfId="0" applyNumberFormat="1" applyFont="1" applyFill="1" applyBorder="1" applyAlignment="1" applyProtection="1">
      <alignment horizontal="center" vertical="top"/>
      <protection locked="0"/>
    </xf>
    <xf numFmtId="9" fontId="6" fillId="4" borderId="12" xfId="0" applyNumberFormat="1" applyFont="1" applyFill="1" applyBorder="1" applyAlignment="1" applyProtection="1">
      <alignment horizontal="center" vertical="top"/>
      <protection locked="0"/>
    </xf>
    <xf numFmtId="166" fontId="32" fillId="4" borderId="24" xfId="70" applyNumberFormat="1" applyFont="1" applyFill="1" applyBorder="1" applyAlignment="1" applyProtection="1">
      <alignment vertical="top"/>
      <protection locked="0"/>
    </xf>
    <xf numFmtId="3" fontId="32" fillId="4" borderId="24" xfId="70" applyNumberFormat="1" applyFont="1" applyFill="1" applyBorder="1" applyAlignment="1" applyProtection="1">
      <alignment vertical="top"/>
      <protection locked="0"/>
    </xf>
    <xf numFmtId="165" fontId="32" fillId="4" borderId="24" xfId="70" applyNumberFormat="1" applyFont="1" applyFill="1" applyBorder="1" applyAlignment="1" applyProtection="1">
      <alignment vertical="top"/>
      <protection locked="0"/>
    </xf>
    <xf numFmtId="9" fontId="6" fillId="4" borderId="36" xfId="0" applyNumberFormat="1" applyFont="1" applyFill="1" applyBorder="1" applyAlignment="1" applyProtection="1">
      <alignment horizontal="center" vertical="top"/>
      <protection locked="0"/>
    </xf>
    <xf numFmtId="9" fontId="6" fillId="4" borderId="37" xfId="0" applyNumberFormat="1" applyFont="1" applyFill="1" applyBorder="1" applyAlignment="1" applyProtection="1">
      <alignment horizontal="center" vertical="top"/>
      <protection locked="0"/>
    </xf>
    <xf numFmtId="39" fontId="6" fillId="4" borderId="11" xfId="44" applyNumberFormat="1" applyFont="1" applyFill="1" applyBorder="1" applyAlignment="1" applyProtection="1">
      <alignment horizontal="left" vertical="top" indent="2"/>
      <protection locked="0"/>
    </xf>
    <xf numFmtId="166" fontId="6" fillId="4" borderId="24" xfId="44" applyNumberFormat="1" applyFont="1" applyFill="1" applyBorder="1" applyAlignment="1" applyProtection="1">
      <alignment horizontal="center" vertical="top"/>
      <protection locked="0"/>
    </xf>
    <xf numFmtId="166" fontId="6" fillId="4" borderId="25" xfId="44" applyNumberFormat="1" applyFont="1" applyFill="1" applyBorder="1" applyAlignment="1" applyProtection="1">
      <alignment horizontal="center" vertical="top"/>
      <protection locked="0"/>
    </xf>
    <xf numFmtId="0" fontId="6" fillId="33" borderId="38" xfId="0" applyFont="1" applyFill="1" applyBorder="1" applyAlignment="1" applyProtection="1">
      <alignment horizontal="center" vertical="top"/>
      <protection/>
    </xf>
    <xf numFmtId="0" fontId="6" fillId="4" borderId="39" xfId="0" applyFont="1" applyFill="1" applyBorder="1" applyAlignment="1" applyProtection="1">
      <alignment vertical="top"/>
      <protection locked="0"/>
    </xf>
    <xf numFmtId="0" fontId="6" fillId="4" borderId="39" xfId="0" applyFont="1" applyFill="1" applyBorder="1" applyAlignment="1" applyProtection="1">
      <alignment horizontal="left" vertical="top"/>
      <protection locked="0"/>
    </xf>
    <xf numFmtId="3" fontId="6" fillId="4" borderId="39" xfId="44" applyNumberFormat="1" applyFont="1" applyFill="1" applyBorder="1" applyAlignment="1" applyProtection="1">
      <alignment horizontal="center" vertical="top"/>
      <protection locked="0"/>
    </xf>
    <xf numFmtId="166" fontId="6" fillId="4" borderId="39" xfId="44" applyNumberFormat="1" applyFont="1" applyFill="1" applyBorder="1" applyAlignment="1" applyProtection="1">
      <alignment horizontal="center" vertical="top"/>
      <protection locked="0"/>
    </xf>
    <xf numFmtId="0" fontId="5" fillId="34" borderId="24" xfId="0" applyFont="1" applyFill="1" applyBorder="1" applyAlignment="1" applyProtection="1">
      <alignment horizontal="left" vertical="top"/>
      <protection/>
    </xf>
    <xf numFmtId="3" fontId="5" fillId="34" borderId="24" xfId="0" applyNumberFormat="1" applyFont="1" applyFill="1" applyBorder="1" applyAlignment="1" applyProtection="1">
      <alignment horizontal="center" vertical="top"/>
      <protection/>
    </xf>
    <xf numFmtId="3" fontId="5" fillId="34" borderId="24" xfId="44" applyNumberFormat="1" applyFont="1" applyFill="1" applyBorder="1" applyAlignment="1" applyProtection="1">
      <alignment horizontal="center" vertical="top"/>
      <protection/>
    </xf>
    <xf numFmtId="166" fontId="5" fillId="34" borderId="24" xfId="44" applyNumberFormat="1" applyFont="1" applyFill="1" applyBorder="1" applyAlignment="1" applyProtection="1">
      <alignment horizontal="center" vertical="top"/>
      <protection/>
    </xf>
    <xf numFmtId="165" fontId="5" fillId="34" borderId="24" xfId="49" applyNumberFormat="1" applyFont="1" applyFill="1" applyBorder="1" applyAlignment="1" applyProtection="1">
      <alignment horizontal="center" vertical="top"/>
      <protection/>
    </xf>
    <xf numFmtId="0" fontId="5" fillId="33" borderId="40" xfId="0" applyFont="1" applyFill="1" applyBorder="1" applyAlignment="1" applyProtection="1">
      <alignment horizontal="center" vertical="top" wrapText="1"/>
      <protection/>
    </xf>
    <xf numFmtId="0" fontId="5" fillId="33" borderId="41" xfId="0" applyFont="1" applyFill="1" applyBorder="1" applyAlignment="1" applyProtection="1">
      <alignment vertical="top" wrapText="1"/>
      <protection/>
    </xf>
    <xf numFmtId="9" fontId="5" fillId="33" borderId="42" xfId="0" applyNumberFormat="1" applyFont="1" applyFill="1" applyBorder="1" applyAlignment="1" applyProtection="1">
      <alignment horizontal="center" textRotation="90" wrapText="1"/>
      <protection/>
    </xf>
    <xf numFmtId="37" fontId="5" fillId="33" borderId="43" xfId="44" applyNumberFormat="1" applyFont="1" applyFill="1" applyBorder="1" applyAlignment="1" applyProtection="1">
      <alignment horizontal="center" vertical="top" wrapText="1"/>
      <protection/>
    </xf>
    <xf numFmtId="1" fontId="5" fillId="4" borderId="35" xfId="44" applyNumberFormat="1" applyFont="1" applyFill="1" applyBorder="1" applyAlignment="1" applyProtection="1">
      <alignment horizontal="center" vertical="top"/>
      <protection/>
    </xf>
    <xf numFmtId="2" fontId="5" fillId="4" borderId="35" xfId="44" applyNumberFormat="1" applyFont="1" applyFill="1" applyBorder="1" applyAlignment="1" applyProtection="1">
      <alignment horizontal="center" vertical="top"/>
      <protection/>
    </xf>
    <xf numFmtId="5" fontId="5" fillId="4" borderId="44" xfId="46" applyNumberFormat="1" applyFont="1" applyFill="1" applyBorder="1" applyAlignment="1" applyProtection="1">
      <alignment horizontal="center" vertical="top"/>
      <protection/>
    </xf>
    <xf numFmtId="0" fontId="6" fillId="33" borderId="45" xfId="0" applyFont="1" applyFill="1" applyBorder="1" applyAlignment="1" applyProtection="1">
      <alignment horizontal="center" vertical="top" wrapText="1"/>
      <protection/>
    </xf>
    <xf numFmtId="5" fontId="6" fillId="4" borderId="46" xfId="44"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vertical="top" wrapText="1"/>
      <protection/>
    </xf>
    <xf numFmtId="9" fontId="6" fillId="4" borderId="46" xfId="44" applyNumberFormat="1" applyFont="1" applyFill="1" applyBorder="1" applyAlignment="1" applyProtection="1">
      <alignment horizontal="center" vertical="center"/>
      <protection locked="0"/>
    </xf>
    <xf numFmtId="2" fontId="6" fillId="33" borderId="21" xfId="44" applyNumberFormat="1" applyFont="1" applyFill="1" applyBorder="1" applyAlignment="1" applyProtection="1">
      <alignment horizontal="left" vertical="center"/>
      <protection/>
    </xf>
    <xf numFmtId="0" fontId="32" fillId="33" borderId="38" xfId="70" applyFont="1" applyFill="1" applyBorder="1" applyAlignment="1" applyProtection="1">
      <alignment horizontal="center" vertical="top"/>
      <protection/>
    </xf>
    <xf numFmtId="166" fontId="32" fillId="4" borderId="39" xfId="70" applyNumberFormat="1" applyFont="1" applyFill="1" applyBorder="1" applyAlignment="1" applyProtection="1">
      <alignment vertical="top"/>
      <protection locked="0"/>
    </xf>
    <xf numFmtId="166" fontId="32" fillId="35" borderId="24" xfId="70" applyNumberFormat="1" applyFont="1" applyFill="1" applyBorder="1" applyAlignment="1" applyProtection="1">
      <alignment vertical="top"/>
      <protection/>
    </xf>
    <xf numFmtId="0" fontId="6" fillId="33" borderId="25" xfId="67" applyFont="1" applyFill="1" applyBorder="1" applyAlignment="1" applyProtection="1">
      <alignment vertical="top" wrapText="1"/>
      <protection/>
    </xf>
    <xf numFmtId="166" fontId="32" fillId="4" borderId="25" xfId="70" applyNumberFormat="1" applyFont="1" applyFill="1" applyBorder="1" applyAlignment="1" applyProtection="1">
      <alignment vertical="top"/>
      <protection locked="0"/>
    </xf>
    <xf numFmtId="0" fontId="32" fillId="33" borderId="24" xfId="70" applyFont="1" applyFill="1" applyBorder="1" applyAlignment="1" applyProtection="1">
      <alignment horizontal="left" vertical="top" indent="2"/>
      <protection/>
    </xf>
    <xf numFmtId="0" fontId="6" fillId="4" borderId="19" xfId="70" applyFont="1" applyFill="1" applyBorder="1" applyAlignment="1" applyProtection="1">
      <alignment vertical="top"/>
      <protection locked="0"/>
    </xf>
    <xf numFmtId="3" fontId="6" fillId="4" borderId="19" xfId="70" applyNumberFormat="1" applyFont="1" applyFill="1" applyBorder="1" applyAlignment="1" applyProtection="1">
      <alignment horizontal="center" vertical="top"/>
      <protection locked="0"/>
    </xf>
    <xf numFmtId="166" fontId="6" fillId="4" borderId="19" xfId="70" applyNumberFormat="1" applyFont="1" applyFill="1" applyBorder="1" applyAlignment="1" applyProtection="1">
      <alignment horizontal="center" vertical="top"/>
      <protection locked="0"/>
    </xf>
    <xf numFmtId="9" fontId="6" fillId="4" borderId="19" xfId="70" applyNumberFormat="1" applyFont="1" applyFill="1" applyBorder="1" applyAlignment="1" applyProtection="1">
      <alignment horizontal="center" vertical="top"/>
      <protection locked="0"/>
    </xf>
    <xf numFmtId="0" fontId="6" fillId="4" borderId="47" xfId="70" applyFont="1" applyFill="1" applyBorder="1" applyAlignment="1" applyProtection="1">
      <alignment vertical="top"/>
      <protection locked="0"/>
    </xf>
    <xf numFmtId="3" fontId="6" fillId="4" borderId="47" xfId="70" applyNumberFormat="1" applyFont="1" applyFill="1" applyBorder="1" applyAlignment="1" applyProtection="1">
      <alignment horizontal="center" vertical="top"/>
      <protection locked="0"/>
    </xf>
    <xf numFmtId="166" fontId="6" fillId="4" borderId="47" xfId="70" applyNumberFormat="1" applyFont="1" applyFill="1" applyBorder="1" applyAlignment="1" applyProtection="1">
      <alignment horizontal="center" vertical="top"/>
      <protection locked="0"/>
    </xf>
    <xf numFmtId="9" fontId="6" fillId="4" borderId="47" xfId="70" applyNumberFormat="1" applyFont="1" applyFill="1" applyBorder="1" applyAlignment="1" applyProtection="1">
      <alignment horizontal="center" vertical="top"/>
      <protection locked="0"/>
    </xf>
    <xf numFmtId="0" fontId="6" fillId="4" borderId="39" xfId="70" applyFont="1" applyFill="1" applyBorder="1" applyAlignment="1" applyProtection="1">
      <alignment vertical="top"/>
      <protection locked="0"/>
    </xf>
    <xf numFmtId="3" fontId="6" fillId="4" borderId="39" xfId="70" applyNumberFormat="1" applyFont="1" applyFill="1" applyBorder="1" applyAlignment="1" applyProtection="1">
      <alignment horizontal="center" vertical="top"/>
      <protection locked="0"/>
    </xf>
    <xf numFmtId="166" fontId="6" fillId="4" borderId="39" xfId="70" applyNumberFormat="1" applyFont="1" applyFill="1" applyBorder="1" applyAlignment="1" applyProtection="1">
      <alignment horizontal="center" vertical="top"/>
      <protection locked="0"/>
    </xf>
    <xf numFmtId="9" fontId="6" fillId="4" borderId="39" xfId="70" applyNumberFormat="1" applyFont="1" applyFill="1" applyBorder="1" applyAlignment="1" applyProtection="1">
      <alignment horizontal="center" vertical="top"/>
      <protection locked="0"/>
    </xf>
    <xf numFmtId="0" fontId="6" fillId="4" borderId="25" xfId="70" applyFont="1" applyFill="1" applyBorder="1" applyAlignment="1" applyProtection="1">
      <alignment vertical="top"/>
      <protection locked="0"/>
    </xf>
    <xf numFmtId="3" fontId="6" fillId="4" borderId="25" xfId="70" applyNumberFormat="1" applyFont="1" applyFill="1" applyBorder="1" applyAlignment="1" applyProtection="1">
      <alignment horizontal="center" vertical="top"/>
      <protection locked="0"/>
    </xf>
    <xf numFmtId="166" fontId="6" fillId="4" borderId="25" xfId="70" applyNumberFormat="1" applyFont="1" applyFill="1" applyBorder="1" applyAlignment="1" applyProtection="1">
      <alignment horizontal="center" vertical="top"/>
      <protection locked="0"/>
    </xf>
    <xf numFmtId="9" fontId="6" fillId="4" borderId="25" xfId="70" applyNumberFormat="1" applyFont="1" applyFill="1" applyBorder="1" applyAlignment="1" applyProtection="1">
      <alignment horizontal="center" vertical="top"/>
      <protection locked="0"/>
    </xf>
    <xf numFmtId="3" fontId="6" fillId="4" borderId="24" xfId="0" applyNumberFormat="1" applyFont="1" applyFill="1" applyBorder="1" applyAlignment="1" applyProtection="1">
      <alignment horizontal="center" vertical="top"/>
      <protection locked="0"/>
    </xf>
    <xf numFmtId="3" fontId="6" fillId="4" borderId="25" xfId="0" applyNumberFormat="1" applyFont="1" applyFill="1" applyBorder="1" applyAlignment="1" applyProtection="1">
      <alignment horizontal="center" vertical="top"/>
      <protection locked="0"/>
    </xf>
    <xf numFmtId="3" fontId="6" fillId="4" borderId="39" xfId="0" applyNumberFormat="1" applyFont="1" applyFill="1" applyBorder="1" applyAlignment="1" applyProtection="1">
      <alignment horizontal="center" vertical="top"/>
      <protection locked="0"/>
    </xf>
    <xf numFmtId="9" fontId="5" fillId="33" borderId="48" xfId="0" applyNumberFormat="1" applyFont="1" applyFill="1" applyBorder="1" applyAlignment="1" applyProtection="1">
      <alignment horizontal="center" textRotation="90" wrapText="1"/>
      <protection/>
    </xf>
    <xf numFmtId="0" fontId="6" fillId="4" borderId="49" xfId="70" applyFont="1" applyFill="1" applyBorder="1" applyAlignment="1" applyProtection="1">
      <alignment horizontal="left" vertical="top"/>
      <protection locked="0"/>
    </xf>
    <xf numFmtId="167" fontId="6" fillId="4" borderId="50" xfId="70" applyNumberFormat="1" applyFont="1" applyFill="1" applyBorder="1" applyAlignment="1" applyProtection="1">
      <alignment horizontal="left" vertical="top"/>
      <protection locked="0"/>
    </xf>
    <xf numFmtId="169" fontId="6" fillId="4" borderId="50" xfId="70" applyNumberFormat="1" applyFont="1" applyFill="1" applyBorder="1" applyAlignment="1" applyProtection="1">
      <alignment horizontal="left" vertical="top"/>
      <protection locked="0"/>
    </xf>
    <xf numFmtId="165" fontId="6" fillId="4" borderId="50" xfId="70" applyNumberFormat="1" applyFont="1" applyFill="1" applyBorder="1" applyAlignment="1" applyProtection="1">
      <alignment vertical="top"/>
      <protection locked="0"/>
    </xf>
    <xf numFmtId="0" fontId="6" fillId="4" borderId="12" xfId="70" applyFont="1" applyFill="1" applyBorder="1" applyAlignment="1" applyProtection="1">
      <alignment horizontal="center" vertical="top"/>
      <protection locked="0"/>
    </xf>
    <xf numFmtId="0" fontId="6" fillId="4" borderId="12" xfId="70" applyFont="1" applyFill="1" applyBorder="1" applyAlignment="1" applyProtection="1">
      <alignment horizontal="center" vertical="center"/>
      <protection locked="0"/>
    </xf>
    <xf numFmtId="0" fontId="6" fillId="4" borderId="12" xfId="70" applyFont="1" applyFill="1" applyBorder="1" applyAlignment="1" applyProtection="1">
      <alignment horizontal="left" vertical="center"/>
      <protection locked="0"/>
    </xf>
    <xf numFmtId="0" fontId="6" fillId="4" borderId="36" xfId="70" applyFont="1" applyFill="1" applyBorder="1" applyAlignment="1" applyProtection="1">
      <alignment horizontal="left" vertical="center"/>
      <protection locked="0"/>
    </xf>
    <xf numFmtId="39" fontId="5" fillId="0" borderId="27" xfId="44" applyNumberFormat="1" applyFont="1" applyFill="1" applyBorder="1" applyAlignment="1" applyProtection="1">
      <alignment horizontal="center" vertical="top"/>
      <protection/>
    </xf>
    <xf numFmtId="1" fontId="6" fillId="4" borderId="24" xfId="44" applyNumberFormat="1" applyFont="1" applyFill="1" applyBorder="1" applyAlignment="1" applyProtection="1">
      <alignment horizontal="center" vertical="top"/>
      <protection locked="0"/>
    </xf>
    <xf numFmtId="2" fontId="6" fillId="36" borderId="19" xfId="44" applyNumberFormat="1" applyFont="1" applyFill="1" applyBorder="1" applyAlignment="1" applyProtection="1">
      <alignment horizontal="center" vertical="top"/>
      <protection/>
    </xf>
    <xf numFmtId="1" fontId="6" fillId="4" borderId="51" xfId="44" applyNumberFormat="1" applyFont="1" applyFill="1" applyBorder="1" applyAlignment="1" applyProtection="1">
      <alignment horizontal="center" vertical="top"/>
      <protection locked="0"/>
    </xf>
    <xf numFmtId="1" fontId="6" fillId="4" borderId="25" xfId="44" applyNumberFormat="1" applyFont="1" applyFill="1" applyBorder="1" applyAlignment="1" applyProtection="1">
      <alignment horizontal="center" vertical="top"/>
      <protection locked="0"/>
    </xf>
    <xf numFmtId="1" fontId="5" fillId="37" borderId="35" xfId="44" applyNumberFormat="1" applyFont="1" applyFill="1" applyBorder="1" applyAlignment="1" applyProtection="1">
      <alignment horizontal="center" vertical="top"/>
      <protection/>
    </xf>
    <xf numFmtId="9" fontId="5" fillId="37" borderId="35" xfId="73" applyFont="1" applyFill="1" applyBorder="1" applyAlignment="1" applyProtection="1">
      <alignment horizontal="center" vertical="top"/>
      <protection/>
    </xf>
    <xf numFmtId="2" fontId="5" fillId="37" borderId="34" xfId="44" applyNumberFormat="1" applyFont="1" applyFill="1" applyBorder="1" applyAlignment="1" applyProtection="1">
      <alignment horizontal="center" vertical="top"/>
      <protection/>
    </xf>
    <xf numFmtId="2" fontId="5" fillId="37" borderId="35" xfId="44" applyNumberFormat="1" applyFont="1" applyFill="1" applyBorder="1" applyAlignment="1" applyProtection="1">
      <alignment horizontal="center" vertical="top"/>
      <protection/>
    </xf>
    <xf numFmtId="3" fontId="5" fillId="37" borderId="44" xfId="44" applyNumberFormat="1" applyFont="1" applyFill="1" applyBorder="1" applyAlignment="1" applyProtection="1">
      <alignment horizontal="center" vertical="top"/>
      <protection/>
    </xf>
    <xf numFmtId="3" fontId="5" fillId="37" borderId="37" xfId="44" applyNumberFormat="1" applyFont="1" applyFill="1" applyBorder="1" applyAlignment="1" applyProtection="1">
      <alignment horizontal="center" vertical="top"/>
      <protection/>
    </xf>
    <xf numFmtId="9" fontId="6" fillId="4" borderId="22" xfId="73" applyFont="1" applyFill="1" applyBorder="1" applyAlignment="1" applyProtection="1">
      <alignment horizontal="center" vertical="top"/>
      <protection locked="0"/>
    </xf>
    <xf numFmtId="3" fontId="6" fillId="4" borderId="52" xfId="44" applyNumberFormat="1" applyFont="1" applyFill="1" applyBorder="1" applyAlignment="1" applyProtection="1">
      <alignment horizontal="center" vertical="top"/>
      <protection locked="0"/>
    </xf>
    <xf numFmtId="3" fontId="6" fillId="4" borderId="53" xfId="44" applyNumberFormat="1" applyFont="1" applyFill="1" applyBorder="1" applyAlignment="1" applyProtection="1">
      <alignment horizontal="center" vertical="top"/>
      <protection locked="0"/>
    </xf>
    <xf numFmtId="9" fontId="6" fillId="4" borderId="24" xfId="73" applyFont="1" applyFill="1" applyBorder="1" applyAlignment="1" applyProtection="1">
      <alignment horizontal="center" vertical="top"/>
      <protection locked="0"/>
    </xf>
    <xf numFmtId="0" fontId="6" fillId="0" borderId="54" xfId="0" applyFont="1" applyFill="1" applyBorder="1" applyAlignment="1" applyProtection="1">
      <alignment horizontal="center" vertical="top"/>
      <protection/>
    </xf>
    <xf numFmtId="9" fontId="5" fillId="37" borderId="55" xfId="73" applyFont="1" applyFill="1" applyBorder="1" applyAlignment="1" applyProtection="1">
      <alignment horizontal="center" vertical="top"/>
      <protection/>
    </xf>
    <xf numFmtId="2" fontId="6" fillId="4" borderId="24" xfId="73" applyNumberFormat="1" applyFont="1" applyFill="1" applyBorder="1" applyAlignment="1" applyProtection="1">
      <alignment horizontal="center" vertical="top"/>
      <protection locked="0"/>
    </xf>
    <xf numFmtId="9" fontId="6" fillId="36" borderId="19" xfId="73" applyFont="1" applyFill="1" applyBorder="1" applyAlignment="1" applyProtection="1">
      <alignment horizontal="center" vertical="top"/>
      <protection/>
    </xf>
    <xf numFmtId="0" fontId="6" fillId="0" borderId="52" xfId="0" applyFont="1" applyBorder="1" applyAlignment="1" applyProtection="1">
      <alignment vertical="top" wrapText="1"/>
      <protection/>
    </xf>
    <xf numFmtId="9" fontId="6" fillId="4" borderId="12" xfId="73" applyFont="1" applyFill="1" applyBorder="1" applyAlignment="1" applyProtection="1">
      <alignment horizontal="center" vertical="top"/>
      <protection locked="0"/>
    </xf>
    <xf numFmtId="9" fontId="6" fillId="36" borderId="33" xfId="73" applyFont="1" applyFill="1" applyBorder="1" applyAlignment="1" applyProtection="1">
      <alignment horizontal="center" vertical="top"/>
      <protection/>
    </xf>
    <xf numFmtId="2" fontId="6" fillId="4" borderId="33" xfId="44" applyNumberFormat="1" applyFont="1" applyFill="1" applyBorder="1" applyAlignment="1" applyProtection="1">
      <alignment horizontal="center" vertical="top"/>
      <protection locked="0"/>
    </xf>
    <xf numFmtId="2" fontId="6" fillId="36" borderId="33" xfId="44" applyNumberFormat="1" applyFont="1" applyFill="1" applyBorder="1" applyAlignment="1" applyProtection="1">
      <alignment horizontal="center" vertical="top"/>
      <protection/>
    </xf>
    <xf numFmtId="3" fontId="6" fillId="4" borderId="56" xfId="44" applyNumberFormat="1" applyFont="1" applyFill="1" applyBorder="1" applyAlignment="1" applyProtection="1">
      <alignment horizontal="center" vertical="top"/>
      <protection locked="0"/>
    </xf>
    <xf numFmtId="3" fontId="6" fillId="4" borderId="36" xfId="44" applyNumberFormat="1" applyFont="1" applyFill="1" applyBorder="1" applyAlignment="1" applyProtection="1">
      <alignment horizontal="center" vertical="top"/>
      <protection locked="0"/>
    </xf>
    <xf numFmtId="2" fontId="6" fillId="36" borderId="12" xfId="44" applyNumberFormat="1" applyFont="1" applyFill="1" applyBorder="1" applyAlignment="1" applyProtection="1">
      <alignment horizontal="center" vertical="top"/>
      <protection/>
    </xf>
    <xf numFmtId="1" fontId="5" fillId="4" borderId="44" xfId="44" applyNumberFormat="1" applyFont="1" applyFill="1" applyBorder="1" applyAlignment="1" applyProtection="1">
      <alignment horizontal="center" vertical="top"/>
      <protection locked="0"/>
    </xf>
    <xf numFmtId="1" fontId="5" fillId="4" borderId="35" xfId="44" applyNumberFormat="1" applyFont="1" applyFill="1" applyBorder="1" applyAlignment="1" applyProtection="1">
      <alignment horizontal="center" vertical="top"/>
      <protection locked="0"/>
    </xf>
    <xf numFmtId="39" fontId="5" fillId="4" borderId="35" xfId="44" applyNumberFormat="1" applyFont="1" applyFill="1" applyBorder="1" applyAlignment="1" applyProtection="1">
      <alignment horizontal="center" vertical="top"/>
      <protection locked="0"/>
    </xf>
    <xf numFmtId="37" fontId="5" fillId="4" borderId="44" xfId="44" applyNumberFormat="1" applyFont="1" applyFill="1" applyBorder="1" applyAlignment="1" applyProtection="1">
      <alignment horizontal="center" vertical="top"/>
      <protection locked="0"/>
    </xf>
    <xf numFmtId="0" fontId="5" fillId="38" borderId="35" xfId="0" applyFont="1" applyFill="1" applyBorder="1" applyAlignment="1" applyProtection="1">
      <alignment horizontal="center" vertical="top"/>
      <protection locked="0"/>
    </xf>
    <xf numFmtId="0" fontId="5" fillId="4" borderId="35" xfId="0" applyFont="1" applyFill="1" applyBorder="1" applyAlignment="1" applyProtection="1">
      <alignment horizontal="center" vertical="top"/>
      <protection locked="0"/>
    </xf>
    <xf numFmtId="0" fontId="5" fillId="4" borderId="44" xfId="0" applyFont="1" applyFill="1" applyBorder="1" applyAlignment="1" applyProtection="1">
      <alignment horizontal="left" vertical="top"/>
      <protection locked="0"/>
    </xf>
    <xf numFmtId="0" fontId="5" fillId="4" borderId="44" xfId="0" applyFont="1" applyFill="1" applyBorder="1" applyAlignment="1" applyProtection="1">
      <alignment horizontal="center" vertical="top"/>
      <protection locked="0"/>
    </xf>
    <xf numFmtId="1" fontId="5" fillId="4" borderId="57" xfId="44" applyNumberFormat="1" applyFont="1" applyFill="1" applyBorder="1" applyAlignment="1" applyProtection="1">
      <alignment horizontal="center" vertical="top"/>
      <protection locked="0"/>
    </xf>
    <xf numFmtId="2" fontId="5" fillId="33" borderId="21" xfId="44" applyNumberFormat="1" applyFont="1" applyFill="1" applyBorder="1" applyAlignment="1" applyProtection="1">
      <alignment horizontal="center" vertical="top"/>
      <protection/>
    </xf>
    <xf numFmtId="0" fontId="51" fillId="4" borderId="12" xfId="70" applyFont="1" applyFill="1" applyBorder="1" applyAlignment="1" applyProtection="1">
      <alignment horizontal="center" vertical="top"/>
      <protection locked="0"/>
    </xf>
    <xf numFmtId="37" fontId="5" fillId="4" borderId="57" xfId="44" applyNumberFormat="1" applyFont="1" applyFill="1" applyBorder="1" applyAlignment="1" applyProtection="1">
      <alignment horizontal="center" vertical="top"/>
      <protection locked="0"/>
    </xf>
    <xf numFmtId="2" fontId="5" fillId="4" borderId="12" xfId="44" applyNumberFormat="1" applyFont="1" applyFill="1" applyBorder="1" applyAlignment="1" applyProtection="1">
      <alignment horizontal="center" vertical="top"/>
      <protection locked="0"/>
    </xf>
    <xf numFmtId="1" fontId="5" fillId="4" borderId="12" xfId="44" applyNumberFormat="1" applyFont="1" applyFill="1" applyBorder="1" applyAlignment="1" applyProtection="1">
      <alignment horizontal="center" vertical="top"/>
      <protection locked="0"/>
    </xf>
    <xf numFmtId="5" fontId="5" fillId="4" borderId="57" xfId="44" applyNumberFormat="1" applyFont="1" applyFill="1" applyBorder="1" applyAlignment="1" applyProtection="1">
      <alignment horizontal="center" vertical="top"/>
      <protection locked="0"/>
    </xf>
    <xf numFmtId="164" fontId="5" fillId="33" borderId="21" xfId="44" applyNumberFormat="1" applyFont="1" applyFill="1" applyBorder="1" applyAlignment="1" applyProtection="1">
      <alignment horizontal="center" vertical="top"/>
      <protection/>
    </xf>
    <xf numFmtId="0" fontId="5" fillId="33" borderId="13" xfId="0" applyFont="1" applyFill="1" applyBorder="1" applyAlignment="1" applyProtection="1">
      <alignment vertical="top"/>
      <protection/>
    </xf>
    <xf numFmtId="0" fontId="5" fillId="33" borderId="21" xfId="0" applyFont="1" applyFill="1" applyBorder="1" applyAlignment="1" applyProtection="1">
      <alignment vertical="top"/>
      <protection/>
    </xf>
    <xf numFmtId="0" fontId="5" fillId="38" borderId="12" xfId="0" applyFont="1" applyFill="1" applyBorder="1" applyAlignment="1" applyProtection="1">
      <alignment vertical="top"/>
      <protection locked="0"/>
    </xf>
    <xf numFmtId="0" fontId="5" fillId="4" borderId="57" xfId="0" applyFont="1" applyFill="1" applyBorder="1" applyAlignment="1" applyProtection="1">
      <alignment horizontal="center" vertical="top"/>
      <protection locked="0"/>
    </xf>
    <xf numFmtId="166" fontId="5" fillId="4" borderId="57" xfId="0" applyNumberFormat="1" applyFont="1" applyFill="1" applyBorder="1" applyAlignment="1" applyProtection="1">
      <alignment horizontal="center" vertical="top"/>
      <protection locked="0"/>
    </xf>
    <xf numFmtId="3" fontId="5" fillId="4" borderId="44" xfId="44" applyNumberFormat="1" applyFont="1" applyFill="1" applyBorder="1" applyAlignment="1" applyProtection="1">
      <alignment horizontal="center" vertical="top"/>
      <protection locked="0"/>
    </xf>
    <xf numFmtId="3" fontId="5" fillId="4" borderId="57" xfId="44" applyNumberFormat="1" applyFont="1" applyFill="1" applyBorder="1" applyAlignment="1" applyProtection="1">
      <alignment horizontal="center" vertical="top"/>
      <protection locked="0"/>
    </xf>
    <xf numFmtId="39" fontId="5" fillId="33" borderId="55" xfId="44" applyNumberFormat="1" applyFont="1" applyFill="1" applyBorder="1" applyAlignment="1" applyProtection="1">
      <alignment horizontal="center" vertical="top"/>
      <protection/>
    </xf>
    <xf numFmtId="2" fontId="6" fillId="33" borderId="23" xfId="44" applyNumberFormat="1" applyFont="1" applyFill="1" applyBorder="1" applyAlignment="1" applyProtection="1">
      <alignment horizontal="center" vertical="top"/>
      <protection/>
    </xf>
    <xf numFmtId="39" fontId="5" fillId="0" borderId="0" xfId="44" applyNumberFormat="1" applyFont="1" applyFill="1" applyBorder="1" applyAlignment="1" applyProtection="1">
      <alignment horizontal="center" vertical="top"/>
      <protection/>
    </xf>
    <xf numFmtId="37" fontId="5" fillId="33" borderId="58" xfId="44" applyNumberFormat="1" applyFont="1" applyFill="1" applyBorder="1" applyAlignment="1" applyProtection="1">
      <alignment horizontal="center" vertical="top" wrapText="1"/>
      <protection/>
    </xf>
    <xf numFmtId="37" fontId="5" fillId="33" borderId="59" xfId="44" applyNumberFormat="1" applyFont="1" applyFill="1" applyBorder="1" applyAlignment="1" applyProtection="1">
      <alignment horizontal="center" vertical="top" wrapText="1"/>
      <protection/>
    </xf>
    <xf numFmtId="37" fontId="5" fillId="0" borderId="60" xfId="44" applyNumberFormat="1" applyFont="1" applyFill="1" applyBorder="1" applyAlignment="1" applyProtection="1">
      <alignment horizontal="center" vertical="top" wrapText="1"/>
      <protection/>
    </xf>
    <xf numFmtId="37" fontId="5" fillId="0" borderId="59" xfId="44" applyNumberFormat="1" applyFont="1" applyFill="1" applyBorder="1" applyAlignment="1" applyProtection="1">
      <alignment horizontal="center" vertical="top" wrapText="1"/>
      <protection/>
    </xf>
    <xf numFmtId="0" fontId="6" fillId="36" borderId="0" xfId="0" applyFont="1" applyFill="1" applyBorder="1" applyAlignment="1" applyProtection="1">
      <alignment vertical="top"/>
      <protection/>
    </xf>
    <xf numFmtId="0" fontId="6" fillId="4" borderId="24" xfId="0" applyFont="1" applyFill="1" applyBorder="1" applyAlignment="1" applyProtection="1">
      <alignment horizontal="center" vertical="top"/>
      <protection locked="0"/>
    </xf>
    <xf numFmtId="0" fontId="6" fillId="4" borderId="25" xfId="0" applyFont="1" applyFill="1" applyBorder="1" applyAlignment="1" applyProtection="1">
      <alignment horizontal="center" vertical="top"/>
      <protection locked="0"/>
    </xf>
    <xf numFmtId="0" fontId="6" fillId="4" borderId="39" xfId="0" applyFont="1" applyFill="1" applyBorder="1" applyAlignment="1" applyProtection="1">
      <alignment horizontal="center" vertical="top"/>
      <protection locked="0"/>
    </xf>
    <xf numFmtId="0" fontId="6" fillId="0" borderId="61" xfId="0" applyFont="1" applyBorder="1" applyAlignment="1" applyProtection="1">
      <alignment horizontal="center" vertical="top"/>
      <protection/>
    </xf>
    <xf numFmtId="0" fontId="8" fillId="0" borderId="0" xfId="0" applyFont="1" applyFill="1" applyBorder="1" applyAlignment="1" applyProtection="1">
      <alignment horizontal="left" vertical="top" wrapText="1"/>
      <protection/>
    </xf>
    <xf numFmtId="0" fontId="5" fillId="0" borderId="28" xfId="0" applyFont="1" applyFill="1" applyBorder="1" applyAlignment="1" applyProtection="1">
      <alignment horizontal="center" vertical="top" wrapText="1"/>
      <protection/>
    </xf>
    <xf numFmtId="0" fontId="5" fillId="0" borderId="62" xfId="0" applyFont="1" applyFill="1" applyBorder="1" applyAlignment="1" applyProtection="1">
      <alignment vertical="top" wrapText="1"/>
      <protection/>
    </xf>
    <xf numFmtId="37" fontId="5" fillId="37" borderId="29" xfId="44" applyNumberFormat="1" applyFont="1" applyFill="1" applyBorder="1" applyAlignment="1" applyProtection="1">
      <alignment horizontal="center" vertical="top" wrapText="1"/>
      <protection/>
    </xf>
    <xf numFmtId="37" fontId="5" fillId="0" borderId="43" xfId="44" applyNumberFormat="1" applyFont="1" applyFill="1" applyBorder="1" applyAlignment="1" applyProtection="1">
      <alignment horizontal="center" vertical="top" wrapText="1"/>
      <protection/>
    </xf>
    <xf numFmtId="165" fontId="5" fillId="37" borderId="35" xfId="73" applyNumberFormat="1" applyFont="1" applyFill="1" applyBorder="1" applyAlignment="1" applyProtection="1">
      <alignment horizontal="center" vertical="top"/>
      <protection/>
    </xf>
    <xf numFmtId="165" fontId="6" fillId="4" borderId="12" xfId="73" applyNumberFormat="1" applyFont="1" applyFill="1" applyBorder="1" applyAlignment="1" applyProtection="1">
      <alignment horizontal="center" vertical="top"/>
      <protection locked="0"/>
    </xf>
    <xf numFmtId="165" fontId="6" fillId="4" borderId="24" xfId="73" applyNumberFormat="1" applyFont="1" applyFill="1" applyBorder="1" applyAlignment="1" applyProtection="1">
      <alignment horizontal="center" vertical="top"/>
      <protection locked="0"/>
    </xf>
    <xf numFmtId="9" fontId="6" fillId="4" borderId="63" xfId="73" applyFont="1" applyFill="1" applyBorder="1" applyAlignment="1" applyProtection="1">
      <alignment horizontal="center" vertical="top"/>
      <protection locked="0"/>
    </xf>
    <xf numFmtId="2" fontId="6" fillId="4" borderId="12" xfId="44" applyNumberFormat="1" applyFont="1" applyFill="1" applyBorder="1" applyAlignment="1" applyProtection="1">
      <alignment horizontal="center" vertical="top"/>
      <protection locked="0"/>
    </xf>
    <xf numFmtId="39" fontId="6" fillId="0" borderId="64" xfId="44" applyNumberFormat="1" applyFont="1" applyFill="1" applyBorder="1" applyAlignment="1" applyProtection="1">
      <alignment vertical="top"/>
      <protection/>
    </xf>
    <xf numFmtId="165" fontId="6" fillId="36" borderId="50" xfId="70" applyNumberFormat="1" applyFont="1" applyFill="1" applyBorder="1" applyAlignment="1" applyProtection="1">
      <alignment vertical="top"/>
      <protection/>
    </xf>
    <xf numFmtId="9" fontId="6" fillId="4" borderId="33" xfId="70" applyNumberFormat="1" applyFont="1" applyFill="1" applyBorder="1" applyAlignment="1" applyProtection="1">
      <alignment horizontal="center" vertical="top"/>
      <protection locked="0"/>
    </xf>
    <xf numFmtId="9" fontId="6" fillId="4" borderId="65" xfId="70" applyNumberFormat="1" applyFont="1" applyFill="1" applyBorder="1" applyAlignment="1" applyProtection="1">
      <alignment horizontal="center" vertical="top"/>
      <protection locked="0"/>
    </xf>
    <xf numFmtId="9" fontId="6" fillId="4" borderId="66" xfId="70" applyNumberFormat="1" applyFont="1" applyFill="1" applyBorder="1" applyAlignment="1" applyProtection="1">
      <alignment horizontal="center" vertical="top"/>
      <protection locked="0"/>
    </xf>
    <xf numFmtId="9" fontId="6" fillId="4" borderId="36" xfId="70" applyNumberFormat="1" applyFont="1" applyFill="1" applyBorder="1" applyAlignment="1" applyProtection="1">
      <alignment horizontal="center" vertical="top"/>
      <protection locked="0"/>
    </xf>
    <xf numFmtId="166" fontId="5" fillId="37" borderId="35" xfId="44" applyNumberFormat="1" applyFont="1" applyFill="1" applyBorder="1" applyAlignment="1" applyProtection="1">
      <alignment horizontal="center" vertical="top"/>
      <protection/>
    </xf>
    <xf numFmtId="166" fontId="6" fillId="4" borderId="12" xfId="44" applyNumberFormat="1" applyFont="1" applyFill="1" applyBorder="1" applyAlignment="1" applyProtection="1">
      <alignment horizontal="center" vertical="top"/>
      <protection locked="0"/>
    </xf>
    <xf numFmtId="0" fontId="6" fillId="33" borderId="0" xfId="0" applyFont="1" applyFill="1" applyAlignment="1">
      <alignment/>
    </xf>
    <xf numFmtId="37" fontId="5" fillId="0" borderId="30" xfId="44" applyNumberFormat="1" applyFont="1" applyFill="1" applyBorder="1" applyAlignment="1" applyProtection="1">
      <alignment horizontal="center" vertical="top" wrapText="1"/>
      <protection/>
    </xf>
    <xf numFmtId="9" fontId="32" fillId="4" borderId="39" xfId="70" applyNumberFormat="1" applyFont="1" applyFill="1" applyBorder="1" applyAlignment="1" applyProtection="1">
      <alignment vertical="top"/>
      <protection locked="0"/>
    </xf>
    <xf numFmtId="9" fontId="32" fillId="35" borderId="24" xfId="70" applyNumberFormat="1" applyFont="1" applyFill="1" applyBorder="1" applyAlignment="1" applyProtection="1">
      <alignment vertical="top"/>
      <protection/>
    </xf>
    <xf numFmtId="9" fontId="32" fillId="4" borderId="24" xfId="70" applyNumberFormat="1" applyFont="1" applyFill="1" applyBorder="1" applyAlignment="1" applyProtection="1">
      <alignment vertical="top"/>
      <protection locked="0"/>
    </xf>
    <xf numFmtId="9" fontId="32" fillId="4" borderId="25" xfId="70" applyNumberFormat="1" applyFont="1" applyFill="1" applyBorder="1" applyAlignment="1" applyProtection="1">
      <alignment vertical="top"/>
      <protection locked="0"/>
    </xf>
    <xf numFmtId="9" fontId="6" fillId="36" borderId="63" xfId="73" applyFont="1" applyFill="1" applyBorder="1" applyAlignment="1" applyProtection="1">
      <alignment horizontal="center" vertical="top"/>
      <protection/>
    </xf>
    <xf numFmtId="9" fontId="6" fillId="36" borderId="64" xfId="73" applyFont="1" applyFill="1" applyBorder="1" applyAlignment="1" applyProtection="1">
      <alignment horizontal="center" vertical="top"/>
      <protection/>
    </xf>
    <xf numFmtId="39" fontId="5" fillId="33" borderId="67" xfId="44" applyNumberFormat="1" applyFont="1" applyFill="1" applyBorder="1" applyAlignment="1" applyProtection="1">
      <alignment horizontal="center" vertical="top"/>
      <protection/>
    </xf>
    <xf numFmtId="1" fontId="6" fillId="4" borderId="44" xfId="44" applyNumberFormat="1" applyFont="1" applyFill="1" applyBorder="1" applyAlignment="1" applyProtection="1">
      <alignment horizontal="center" vertical="top"/>
      <protection locked="0"/>
    </xf>
    <xf numFmtId="1" fontId="6" fillId="4" borderId="57" xfId="44" applyNumberFormat="1" applyFont="1" applyFill="1" applyBorder="1" applyAlignment="1" applyProtection="1">
      <alignment horizontal="center" vertical="top"/>
      <protection locked="0"/>
    </xf>
    <xf numFmtId="39" fontId="6" fillId="4" borderId="24" xfId="44" applyNumberFormat="1" applyFont="1" applyFill="1" applyBorder="1" applyAlignment="1" applyProtection="1">
      <alignment horizontal="center" vertical="top"/>
      <protection locked="0"/>
    </xf>
    <xf numFmtId="39" fontId="6" fillId="4" borderId="12" xfId="44" applyNumberFormat="1" applyFont="1" applyFill="1" applyBorder="1" applyAlignment="1" applyProtection="1">
      <alignment horizontal="center" vertical="top"/>
      <protection locked="0"/>
    </xf>
    <xf numFmtId="3" fontId="6" fillId="4" borderId="22" xfId="44" applyNumberFormat="1" applyFont="1" applyFill="1" applyBorder="1" applyAlignment="1" applyProtection="1">
      <alignment horizontal="center" vertical="top"/>
      <protection locked="0"/>
    </xf>
    <xf numFmtId="3" fontId="6" fillId="4" borderId="32" xfId="44" applyNumberFormat="1" applyFont="1" applyFill="1" applyBorder="1" applyAlignment="1" applyProtection="1">
      <alignment horizontal="center" vertical="top"/>
      <protection locked="0"/>
    </xf>
    <xf numFmtId="3" fontId="6" fillId="4" borderId="46" xfId="44" applyNumberFormat="1" applyFont="1" applyFill="1" applyBorder="1" applyAlignment="1" applyProtection="1">
      <alignment horizontal="center" vertical="top"/>
      <protection locked="0"/>
    </xf>
    <xf numFmtId="3" fontId="6" fillId="4" borderId="64" xfId="44" applyNumberFormat="1" applyFont="1" applyFill="1" applyBorder="1" applyAlignment="1" applyProtection="1">
      <alignment horizontal="center" vertical="top"/>
      <protection locked="0"/>
    </xf>
    <xf numFmtId="0" fontId="6" fillId="33" borderId="68" xfId="0" applyFont="1" applyFill="1" applyBorder="1" applyAlignment="1" applyProtection="1" quotePrefix="1">
      <alignment horizontal="center" vertical="top"/>
      <protection/>
    </xf>
    <xf numFmtId="5" fontId="5" fillId="34" borderId="32" xfId="46" applyNumberFormat="1" applyFont="1" applyFill="1" applyBorder="1" applyAlignment="1" applyProtection="1">
      <alignment horizontal="center" vertical="top"/>
      <protection/>
    </xf>
    <xf numFmtId="5" fontId="6" fillId="4" borderId="64" xfId="46" applyNumberFormat="1" applyFont="1" applyFill="1" applyBorder="1" applyAlignment="1" applyProtection="1">
      <alignment horizontal="center" vertical="top"/>
      <protection locked="0"/>
    </xf>
    <xf numFmtId="5" fontId="6" fillId="4" borderId="46" xfId="44" applyNumberFormat="1" applyFont="1" applyFill="1" applyBorder="1" applyAlignment="1" applyProtection="1">
      <alignment horizontal="center" vertical="top"/>
      <protection locked="0"/>
    </xf>
    <xf numFmtId="164" fontId="6" fillId="33" borderId="21" xfId="44" applyNumberFormat="1" applyFont="1" applyFill="1" applyBorder="1" applyAlignment="1" applyProtection="1">
      <alignment horizontal="center" vertical="top"/>
      <protection/>
    </xf>
    <xf numFmtId="0" fontId="5" fillId="34" borderId="19" xfId="0" applyFont="1" applyFill="1" applyBorder="1" applyAlignment="1" applyProtection="1">
      <alignment horizontal="center" vertical="top"/>
      <protection/>
    </xf>
    <xf numFmtId="0" fontId="5" fillId="38" borderId="24" xfId="0" applyFont="1" applyFill="1" applyBorder="1" applyAlignment="1" applyProtection="1">
      <alignment horizontal="center" vertical="top"/>
      <protection/>
    </xf>
    <xf numFmtId="0" fontId="5" fillId="38" borderId="35" xfId="0" applyFont="1" applyFill="1" applyBorder="1" applyAlignment="1" applyProtection="1">
      <alignment horizontal="center" vertical="top"/>
      <protection/>
    </xf>
    <xf numFmtId="0" fontId="6" fillId="38" borderId="12" xfId="0" applyFont="1" applyFill="1" applyBorder="1" applyAlignment="1" applyProtection="1">
      <alignment vertical="top"/>
      <protection/>
    </xf>
    <xf numFmtId="0" fontId="6" fillId="4" borderId="22" xfId="0" applyFont="1" applyFill="1" applyBorder="1" applyAlignment="1" applyProtection="1">
      <alignment horizontal="center" vertical="top"/>
      <protection locked="0"/>
    </xf>
    <xf numFmtId="1" fontId="6" fillId="4" borderId="69" xfId="0" applyNumberFormat="1" applyFont="1" applyFill="1" applyBorder="1" applyAlignment="1" applyProtection="1">
      <alignment horizontal="center" vertical="top"/>
      <protection locked="0"/>
    </xf>
    <xf numFmtId="1" fontId="6" fillId="4" borderId="57" xfId="0" applyNumberFormat="1" applyFont="1" applyFill="1" applyBorder="1" applyAlignment="1" applyProtection="1">
      <alignment horizontal="center" vertical="top"/>
      <protection locked="0"/>
    </xf>
    <xf numFmtId="1" fontId="6" fillId="4" borderId="44" xfId="0" applyNumberFormat="1" applyFont="1" applyFill="1" applyBorder="1" applyAlignment="1" applyProtection="1">
      <alignment horizontal="center" vertical="top"/>
      <protection locked="0"/>
    </xf>
    <xf numFmtId="0" fontId="6" fillId="33" borderId="68" xfId="0" applyFont="1" applyFill="1" applyBorder="1" applyAlignment="1" applyProtection="1">
      <alignment horizontal="center" vertical="top"/>
      <protection/>
    </xf>
    <xf numFmtId="0" fontId="6" fillId="33" borderId="64" xfId="0" applyFont="1" applyFill="1" applyBorder="1" applyAlignment="1" applyProtection="1">
      <alignment horizontal="left" vertical="top"/>
      <protection/>
    </xf>
    <xf numFmtId="0" fontId="5" fillId="34" borderId="64" xfId="0" applyFont="1" applyFill="1" applyBorder="1" applyAlignment="1" applyProtection="1">
      <alignment horizontal="center" vertical="top"/>
      <protection/>
    </xf>
    <xf numFmtId="166" fontId="6" fillId="4" borderId="70" xfId="0" applyNumberFormat="1" applyFont="1" applyFill="1" applyBorder="1" applyAlignment="1" applyProtection="1">
      <alignment horizontal="center" vertical="top"/>
      <protection locked="0"/>
    </xf>
    <xf numFmtId="166" fontId="6" fillId="4" borderId="63" xfId="0" applyNumberFormat="1" applyFont="1" applyFill="1" applyBorder="1" applyAlignment="1" applyProtection="1">
      <alignment horizontal="center" vertical="top"/>
      <protection locked="0"/>
    </xf>
    <xf numFmtId="0" fontId="6" fillId="33" borderId="21" xfId="0" applyFont="1" applyFill="1" applyBorder="1" applyAlignment="1" applyProtection="1">
      <alignment vertical="top"/>
      <protection/>
    </xf>
    <xf numFmtId="10" fontId="6" fillId="4" borderId="24" xfId="73" applyNumberFormat="1" applyFont="1" applyFill="1" applyBorder="1" applyAlignment="1" applyProtection="1">
      <alignment vertical="top"/>
      <protection locked="0"/>
    </xf>
    <xf numFmtId="10" fontId="6" fillId="4" borderId="22" xfId="73" applyNumberFormat="1" applyFont="1" applyFill="1" applyBorder="1" applyAlignment="1" applyProtection="1">
      <alignment vertical="top"/>
      <protection locked="0"/>
    </xf>
    <xf numFmtId="166" fontId="6" fillId="4" borderId="24" xfId="73" applyNumberFormat="1" applyFont="1" applyFill="1" applyBorder="1" applyAlignment="1" applyProtection="1">
      <alignment vertical="top"/>
      <protection locked="0"/>
    </xf>
    <xf numFmtId="166" fontId="6" fillId="4" borderId="22" xfId="73" applyNumberFormat="1" applyFont="1" applyFill="1" applyBorder="1" applyAlignment="1" applyProtection="1">
      <alignment vertical="top"/>
      <protection locked="0"/>
    </xf>
    <xf numFmtId="165" fontId="6" fillId="4" borderId="25" xfId="0" applyNumberFormat="1" applyFont="1" applyFill="1" applyBorder="1" applyAlignment="1" applyProtection="1">
      <alignment vertical="top"/>
      <protection locked="0"/>
    </xf>
    <xf numFmtId="165" fontId="6" fillId="4" borderId="53" xfId="0" applyNumberFormat="1" applyFont="1" applyFill="1" applyBorder="1" applyAlignment="1" applyProtection="1">
      <alignment vertical="top"/>
      <protection locked="0"/>
    </xf>
    <xf numFmtId="0" fontId="6" fillId="0" borderId="27" xfId="0" applyFont="1" applyBorder="1" applyAlignment="1" applyProtection="1">
      <alignment vertical="top" wrapText="1"/>
      <protection/>
    </xf>
    <xf numFmtId="2" fontId="6" fillId="4" borderId="24" xfId="44" applyNumberFormat="1" applyFont="1" applyFill="1" applyBorder="1" applyAlignment="1" applyProtection="1">
      <alignment horizontal="center" vertical="top"/>
      <protection locked="0"/>
    </xf>
    <xf numFmtId="2" fontId="6" fillId="36" borderId="24" xfId="44" applyNumberFormat="1" applyFont="1" applyFill="1" applyBorder="1" applyAlignment="1" applyProtection="1">
      <alignment horizontal="center" vertical="top"/>
      <protection/>
    </xf>
    <xf numFmtId="3" fontId="6" fillId="4" borderId="12" xfId="44" applyNumberFormat="1" applyFont="1" applyFill="1" applyBorder="1" applyAlignment="1" applyProtection="1">
      <alignment horizontal="center" vertical="top"/>
      <protection locked="0"/>
    </xf>
    <xf numFmtId="39" fontId="6" fillId="0" borderId="55" xfId="44" applyNumberFormat="1" applyFont="1" applyFill="1" applyBorder="1" applyAlignment="1" applyProtection="1">
      <alignment horizontal="center" vertical="top"/>
      <protection/>
    </xf>
    <xf numFmtId="9" fontId="6" fillId="4" borderId="64" xfId="73" applyFont="1" applyFill="1" applyBorder="1" applyAlignment="1" applyProtection="1">
      <alignment horizontal="center" vertical="top"/>
      <protection locked="0"/>
    </xf>
    <xf numFmtId="0" fontId="6" fillId="0" borderId="67" xfId="0" applyFont="1" applyBorder="1" applyAlignment="1" applyProtection="1">
      <alignment vertical="top" wrapText="1"/>
      <protection/>
    </xf>
    <xf numFmtId="39" fontId="6" fillId="0" borderId="23" xfId="44" applyNumberFormat="1" applyFont="1" applyFill="1" applyBorder="1" applyAlignment="1" applyProtection="1">
      <alignment horizontal="center" vertical="top"/>
      <protection/>
    </xf>
    <xf numFmtId="37" fontId="5" fillId="0" borderId="29" xfId="44" applyNumberFormat="1" applyFont="1" applyFill="1" applyBorder="1" applyAlignment="1" applyProtection="1">
      <alignment horizontal="center" vertical="top" wrapText="1"/>
      <protection/>
    </xf>
    <xf numFmtId="1" fontId="6" fillId="4" borderId="35" xfId="44" applyNumberFormat="1" applyFont="1" applyFill="1" applyBorder="1" applyAlignment="1" applyProtection="1">
      <alignment horizontal="center" vertical="top"/>
      <protection locked="0"/>
    </xf>
    <xf numFmtId="166" fontId="6" fillId="4" borderId="35" xfId="44" applyNumberFormat="1" applyFont="1" applyFill="1" applyBorder="1" applyAlignment="1" applyProtection="1">
      <alignment horizontal="center" vertical="top"/>
      <protection locked="0"/>
    </xf>
    <xf numFmtId="9" fontId="6" fillId="4" borderId="35" xfId="73" applyFont="1" applyFill="1" applyBorder="1" applyAlignment="1" applyProtection="1">
      <alignment horizontal="center" vertical="top"/>
      <protection locked="0"/>
    </xf>
    <xf numFmtId="165" fontId="6" fillId="4" borderId="35" xfId="73" applyNumberFormat="1" applyFont="1" applyFill="1" applyBorder="1" applyAlignment="1" applyProtection="1">
      <alignment horizontal="center" vertical="top"/>
      <protection locked="0"/>
    </xf>
    <xf numFmtId="9" fontId="6" fillId="4" borderId="70" xfId="73" applyFont="1" applyFill="1" applyBorder="1" applyAlignment="1" applyProtection="1">
      <alignment horizontal="center" vertical="top"/>
      <protection locked="0"/>
    </xf>
    <xf numFmtId="9" fontId="6" fillId="36" borderId="70" xfId="73" applyFont="1" applyFill="1" applyBorder="1" applyAlignment="1" applyProtection="1">
      <alignment horizontal="center" vertical="top"/>
      <protection/>
    </xf>
    <xf numFmtId="2" fontId="6" fillId="4" borderId="35" xfId="44" applyNumberFormat="1" applyFont="1" applyFill="1" applyBorder="1" applyAlignment="1" applyProtection="1">
      <alignment horizontal="center" vertical="top"/>
      <protection locked="0"/>
    </xf>
    <xf numFmtId="2" fontId="6" fillId="36" borderId="35" xfId="44" applyNumberFormat="1" applyFont="1" applyFill="1" applyBorder="1" applyAlignment="1" applyProtection="1">
      <alignment horizontal="center" vertical="top"/>
      <protection/>
    </xf>
    <xf numFmtId="3" fontId="6" fillId="4" borderId="35" xfId="44" applyNumberFormat="1" applyFont="1" applyFill="1" applyBorder="1" applyAlignment="1" applyProtection="1">
      <alignment horizontal="center" vertical="top"/>
      <protection locked="0"/>
    </xf>
    <xf numFmtId="3" fontId="6" fillId="4" borderId="37" xfId="44" applyNumberFormat="1" applyFont="1" applyFill="1" applyBorder="1" applyAlignment="1" applyProtection="1">
      <alignment horizontal="center" vertical="top"/>
      <protection locked="0"/>
    </xf>
    <xf numFmtId="3" fontId="5" fillId="34" borderId="34" xfId="49" applyNumberFormat="1" applyFont="1" applyFill="1" applyBorder="1" applyAlignment="1" applyProtection="1">
      <alignment horizontal="center" vertical="top"/>
      <protection/>
    </xf>
    <xf numFmtId="3" fontId="5" fillId="34" borderId="33" xfId="49" applyNumberFormat="1" applyFont="1" applyFill="1" applyBorder="1" applyAlignment="1" applyProtection="1">
      <alignment horizontal="center" vertical="top"/>
      <protection/>
    </xf>
    <xf numFmtId="3" fontId="6" fillId="4" borderId="35" xfId="49" applyNumberFormat="1" applyFont="1" applyFill="1" applyBorder="1" applyAlignment="1" applyProtection="1">
      <alignment horizontal="center" vertical="top"/>
      <protection locked="0"/>
    </xf>
    <xf numFmtId="3" fontId="6" fillId="4" borderId="12" xfId="49" applyNumberFormat="1" applyFont="1" applyFill="1" applyBorder="1" applyAlignment="1" applyProtection="1">
      <alignment horizontal="center" vertical="top"/>
      <protection locked="0"/>
    </xf>
    <xf numFmtId="3" fontId="6" fillId="4" borderId="37" xfId="49" applyNumberFormat="1" applyFont="1" applyFill="1" applyBorder="1" applyAlignment="1" applyProtection="1">
      <alignment horizontal="center" vertical="top"/>
      <protection locked="0"/>
    </xf>
    <xf numFmtId="3" fontId="6" fillId="4" borderId="36" xfId="49" applyNumberFormat="1" applyFont="1" applyFill="1" applyBorder="1" applyAlignment="1" applyProtection="1">
      <alignment horizontal="center" vertical="top"/>
      <protection locked="0"/>
    </xf>
    <xf numFmtId="3" fontId="6" fillId="4" borderId="34" xfId="49" applyNumberFormat="1" applyFont="1" applyFill="1" applyBorder="1" applyAlignment="1" applyProtection="1">
      <alignment horizontal="center" vertical="top"/>
      <protection locked="0"/>
    </xf>
    <xf numFmtId="3" fontId="6" fillId="4" borderId="33" xfId="49" applyNumberFormat="1" applyFont="1" applyFill="1" applyBorder="1" applyAlignment="1" applyProtection="1">
      <alignment horizontal="center" vertical="top"/>
      <protection locked="0"/>
    </xf>
    <xf numFmtId="165" fontId="5" fillId="33" borderId="71" xfId="49" applyNumberFormat="1" applyFont="1" applyFill="1" applyBorder="1" applyAlignment="1" applyProtection="1">
      <alignment horizontal="center" wrapText="1"/>
      <protection/>
    </xf>
    <xf numFmtId="165" fontId="5" fillId="33" borderId="72" xfId="49" applyNumberFormat="1" applyFont="1" applyFill="1" applyBorder="1" applyAlignment="1" applyProtection="1">
      <alignment horizontal="center" wrapText="1"/>
      <protection/>
    </xf>
    <xf numFmtId="0" fontId="6" fillId="4" borderId="50" xfId="70" applyFont="1" applyFill="1" applyBorder="1" applyAlignment="1" applyProtection="1">
      <alignment horizontal="left" vertical="top"/>
      <protection locked="0"/>
    </xf>
    <xf numFmtId="0" fontId="32" fillId="33" borderId="24" xfId="70" applyFont="1" applyFill="1" applyBorder="1" applyAlignment="1" applyProtection="1">
      <alignment vertical="top"/>
      <protection/>
    </xf>
    <xf numFmtId="0" fontId="51" fillId="33" borderId="0" xfId="70" applyFont="1" applyFill="1" applyBorder="1" applyAlignment="1" applyProtection="1">
      <alignment horizontal="center" vertical="top"/>
      <protection/>
    </xf>
    <xf numFmtId="0" fontId="5" fillId="33" borderId="0" xfId="0" applyFont="1" applyFill="1" applyAlignment="1" applyProtection="1">
      <alignment horizontal="center" vertical="top"/>
      <protection/>
    </xf>
    <xf numFmtId="0" fontId="5" fillId="33" borderId="0" xfId="0" applyFont="1" applyFill="1" applyBorder="1" applyAlignment="1" applyProtection="1">
      <alignment horizontal="left" vertical="top" wrapText="1"/>
      <protection/>
    </xf>
    <xf numFmtId="0" fontId="6" fillId="4" borderId="73" xfId="70" applyFont="1" applyFill="1" applyBorder="1" applyAlignment="1" applyProtection="1">
      <alignment horizontal="left" vertical="top"/>
      <protection locked="0"/>
    </xf>
    <xf numFmtId="0" fontId="6" fillId="4" borderId="74" xfId="70" applyFont="1" applyFill="1" applyBorder="1" applyAlignment="1" applyProtection="1">
      <alignment horizontal="left" vertical="top"/>
      <protection locked="0"/>
    </xf>
    <xf numFmtId="0" fontId="6" fillId="4" borderId="75" xfId="70" applyFont="1" applyFill="1" applyBorder="1" applyAlignment="1" applyProtection="1">
      <alignment horizontal="left" vertical="top"/>
      <protection locked="0"/>
    </xf>
    <xf numFmtId="0" fontId="6" fillId="4" borderId="50" xfId="70" applyFont="1" applyFill="1" applyBorder="1" applyAlignment="1" applyProtection="1">
      <alignment horizontal="left" vertical="top"/>
      <protection locked="0"/>
    </xf>
    <xf numFmtId="0" fontId="44" fillId="4" borderId="73" xfId="60" applyFill="1" applyBorder="1" applyAlignment="1" applyProtection="1">
      <alignment horizontal="left" vertical="top"/>
      <protection locked="0"/>
    </xf>
    <xf numFmtId="166" fontId="51" fillId="33" borderId="41" xfId="70" applyNumberFormat="1" applyFont="1" applyFill="1" applyBorder="1" applyAlignment="1" applyProtection="1">
      <alignment horizontal="center" vertical="top" wrapText="1"/>
      <protection/>
    </xf>
    <xf numFmtId="166" fontId="51" fillId="33" borderId="76" xfId="70" applyNumberFormat="1" applyFont="1" applyFill="1" applyBorder="1" applyAlignment="1" applyProtection="1">
      <alignment horizontal="center" vertical="top" wrapText="1"/>
      <protection/>
    </xf>
    <xf numFmtId="0" fontId="6" fillId="36" borderId="0" xfId="0" applyFont="1" applyFill="1" applyBorder="1" applyAlignment="1" applyProtection="1">
      <alignment horizontal="center" vertical="top"/>
      <protection/>
    </xf>
    <xf numFmtId="0" fontId="51" fillId="33" borderId="0" xfId="70" applyFont="1" applyFill="1" applyBorder="1" applyAlignment="1" applyProtection="1">
      <alignment horizontal="center" vertical="top"/>
      <protection/>
    </xf>
    <xf numFmtId="0" fontId="32" fillId="33" borderId="35" xfId="70" applyFont="1" applyFill="1" applyBorder="1" applyAlignment="1" applyProtection="1">
      <alignment vertical="top" wrapText="1"/>
      <protection/>
    </xf>
    <xf numFmtId="0" fontId="32" fillId="33" borderId="11" xfId="70" applyFont="1" applyFill="1" applyBorder="1" applyAlignment="1" applyProtection="1">
      <alignment vertical="top" wrapText="1"/>
      <protection/>
    </xf>
    <xf numFmtId="0" fontId="32" fillId="33" borderId="24" xfId="70" applyFont="1" applyFill="1" applyBorder="1" applyAlignment="1" applyProtection="1">
      <alignment vertical="top"/>
      <protection/>
    </xf>
    <xf numFmtId="0" fontId="51" fillId="33" borderId="41" xfId="70" applyFont="1" applyFill="1" applyBorder="1" applyAlignment="1" applyProtection="1">
      <alignment horizontal="left" vertical="top"/>
      <protection/>
    </xf>
    <xf numFmtId="0" fontId="51" fillId="33" borderId="76" xfId="70" applyFont="1" applyFill="1" applyBorder="1" applyAlignment="1" applyProtection="1">
      <alignment horizontal="left" vertical="top"/>
      <protection/>
    </xf>
    <xf numFmtId="0" fontId="51" fillId="33" borderId="40" xfId="70" applyFont="1" applyFill="1" applyBorder="1" applyAlignment="1" applyProtection="1">
      <alignment horizontal="center" vertical="top"/>
      <protection/>
    </xf>
    <xf numFmtId="0" fontId="51" fillId="33" borderId="77" xfId="70" applyFont="1" applyFill="1" applyBorder="1" applyAlignment="1" applyProtection="1">
      <alignment horizontal="center" vertical="top"/>
      <protection/>
    </xf>
    <xf numFmtId="0" fontId="6" fillId="33" borderId="24" xfId="67" applyFont="1" applyFill="1" applyBorder="1" applyAlignment="1" applyProtection="1">
      <alignment vertical="top"/>
      <protection/>
    </xf>
    <xf numFmtId="0" fontId="6" fillId="33" borderId="78" xfId="70" applyFont="1" applyFill="1" applyBorder="1" applyAlignment="1" applyProtection="1">
      <alignment vertical="top" wrapText="1"/>
      <protection/>
    </xf>
    <xf numFmtId="0" fontId="6" fillId="33" borderId="79" xfId="70" applyFont="1" applyFill="1" applyBorder="1" applyAlignment="1" applyProtection="1">
      <alignment vertical="top" wrapText="1"/>
      <protection/>
    </xf>
    <xf numFmtId="0" fontId="32" fillId="4" borderId="35" xfId="70" applyFont="1" applyFill="1" applyBorder="1" applyAlignment="1" applyProtection="1">
      <alignment vertical="top" wrapText="1"/>
      <protection locked="0"/>
    </xf>
    <xf numFmtId="0" fontId="32" fillId="4" borderId="11" xfId="70" applyFont="1" applyFill="1" applyBorder="1" applyAlignment="1" applyProtection="1">
      <alignment vertical="top" wrapText="1"/>
      <protection locked="0"/>
    </xf>
    <xf numFmtId="0" fontId="32" fillId="33" borderId="35" xfId="70" applyFont="1" applyFill="1" applyBorder="1" applyAlignment="1" applyProtection="1">
      <alignment horizontal="left" vertical="top" wrapText="1"/>
      <protection/>
    </xf>
    <xf numFmtId="0" fontId="32" fillId="33" borderId="11" xfId="70" applyFont="1" applyFill="1" applyBorder="1" applyAlignment="1" applyProtection="1">
      <alignment horizontal="left" vertical="top" wrapText="1"/>
      <protection/>
    </xf>
    <xf numFmtId="165" fontId="5" fillId="33" borderId="80" xfId="49" applyNumberFormat="1" applyFont="1" applyFill="1" applyBorder="1" applyAlignment="1" applyProtection="1">
      <alignment horizontal="center" vertical="top" wrapText="1"/>
      <protection/>
    </xf>
    <xf numFmtId="165" fontId="5" fillId="33" borderId="81" xfId="49" applyNumberFormat="1" applyFont="1" applyFill="1" applyBorder="1" applyAlignment="1" applyProtection="1">
      <alignment horizontal="center" vertical="top" wrapText="1"/>
      <protection/>
    </xf>
    <xf numFmtId="0" fontId="5" fillId="33" borderId="0" xfId="0" applyFont="1" applyFill="1" applyBorder="1" applyAlignment="1" applyProtection="1">
      <alignment horizontal="left" vertical="top" wrapText="1"/>
      <protection/>
    </xf>
    <xf numFmtId="0" fontId="5" fillId="33" borderId="80" xfId="0" applyFont="1" applyFill="1" applyBorder="1" applyAlignment="1" applyProtection="1">
      <alignment horizontal="left" vertical="top" wrapText="1"/>
      <protection/>
    </xf>
    <xf numFmtId="0" fontId="5" fillId="33" borderId="81" xfId="0" applyFont="1" applyFill="1" applyBorder="1" applyAlignment="1" applyProtection="1">
      <alignment horizontal="left" vertical="top" wrapText="1"/>
      <protection/>
    </xf>
    <xf numFmtId="37" fontId="5" fillId="33" borderId="80" xfId="44" applyNumberFormat="1" applyFont="1" applyFill="1" applyBorder="1" applyAlignment="1" applyProtection="1">
      <alignment horizontal="center" vertical="top" wrapText="1"/>
      <protection/>
    </xf>
    <xf numFmtId="37" fontId="5" fillId="33" borderId="81" xfId="44" applyNumberFormat="1" applyFont="1" applyFill="1" applyBorder="1" applyAlignment="1" applyProtection="1">
      <alignment horizontal="center" vertical="top" wrapText="1"/>
      <protection/>
    </xf>
    <xf numFmtId="165" fontId="5" fillId="33" borderId="82" xfId="49" applyNumberFormat="1" applyFont="1" applyFill="1" applyBorder="1" applyAlignment="1" applyProtection="1">
      <alignment horizontal="center" wrapText="1"/>
      <protection/>
    </xf>
    <xf numFmtId="165" fontId="5" fillId="33" borderId="67" xfId="49" applyNumberFormat="1" applyFont="1" applyFill="1" applyBorder="1" applyAlignment="1" applyProtection="1">
      <alignment horizontal="center" wrapText="1"/>
      <protection/>
    </xf>
    <xf numFmtId="0" fontId="5" fillId="33" borderId="0" xfId="0" applyFont="1" applyFill="1" applyAlignment="1" applyProtection="1">
      <alignment horizontal="center" vertical="top"/>
      <protection/>
    </xf>
    <xf numFmtId="3" fontId="5" fillId="33" borderId="80" xfId="44" applyNumberFormat="1" applyFont="1" applyFill="1" applyBorder="1" applyAlignment="1" applyProtection="1">
      <alignment horizontal="center" vertical="top" wrapText="1"/>
      <protection/>
    </xf>
    <xf numFmtId="3" fontId="5" fillId="33" borderId="81" xfId="44" applyNumberFormat="1" applyFont="1" applyFill="1" applyBorder="1" applyAlignment="1" applyProtection="1">
      <alignment horizontal="center" vertical="top" wrapText="1"/>
      <protection/>
    </xf>
    <xf numFmtId="0" fontId="5" fillId="0" borderId="0" xfId="0" applyFont="1" applyFill="1" applyAlignment="1" applyProtection="1">
      <alignment horizontal="center" vertical="top"/>
      <protection/>
    </xf>
    <xf numFmtId="10" fontId="5" fillId="4" borderId="35" xfId="73" applyNumberFormat="1" applyFont="1" applyFill="1" applyBorder="1" applyAlignment="1" applyProtection="1">
      <alignment horizontal="center" vertical="top"/>
      <protection locked="0"/>
    </xf>
    <xf numFmtId="10" fontId="5" fillId="4" borderId="22" xfId="73" applyNumberFormat="1" applyFont="1" applyFill="1" applyBorder="1" applyAlignment="1" applyProtection="1">
      <alignment horizontal="center" vertical="top"/>
      <protection locked="0"/>
    </xf>
    <xf numFmtId="166" fontId="5" fillId="4" borderId="35" xfId="73" applyNumberFormat="1" applyFont="1" applyFill="1" applyBorder="1" applyAlignment="1" applyProtection="1">
      <alignment horizontal="center" vertical="top"/>
      <protection locked="0"/>
    </xf>
    <xf numFmtId="166" fontId="5" fillId="4" borderId="22" xfId="73" applyNumberFormat="1" applyFont="1" applyFill="1" applyBorder="1" applyAlignment="1" applyProtection="1">
      <alignment horizontal="center" vertical="top"/>
      <protection locked="0"/>
    </xf>
    <xf numFmtId="165" fontId="5" fillId="4" borderId="37" xfId="0" applyNumberFormat="1" applyFont="1" applyFill="1" applyBorder="1" applyAlignment="1" applyProtection="1">
      <alignment horizontal="center" vertical="top"/>
      <protection locked="0"/>
    </xf>
    <xf numFmtId="165" fontId="5" fillId="4" borderId="53" xfId="0" applyNumberFormat="1" applyFont="1" applyFill="1" applyBorder="1" applyAlignment="1" applyProtection="1">
      <alignment horizontal="center" vertical="top"/>
      <protection locked="0"/>
    </xf>
    <xf numFmtId="0" fontId="9" fillId="33" borderId="0" xfId="0" applyFont="1" applyFill="1" applyAlignment="1" applyProtection="1">
      <alignment horizontal="center"/>
      <protection/>
    </xf>
    <xf numFmtId="0" fontId="6" fillId="4" borderId="10" xfId="70" applyFont="1" applyFill="1" applyBorder="1" applyAlignment="1" applyProtection="1">
      <alignment horizontal="center" vertical="top"/>
      <protection/>
    </xf>
    <xf numFmtId="0" fontId="7" fillId="33" borderId="0" xfId="70" applyFont="1" applyFill="1" applyAlignment="1" applyProtection="1">
      <alignment vertical="top"/>
      <protection/>
    </xf>
    <xf numFmtId="0" fontId="5" fillId="33" borderId="0" xfId="70" applyFont="1" applyFill="1" applyAlignment="1" applyProtection="1">
      <alignment horizontal="center" vertical="top"/>
      <protection/>
    </xf>
    <xf numFmtId="0" fontId="5" fillId="33" borderId="0" xfId="70" applyFont="1" applyFill="1" applyAlignment="1" applyProtection="1">
      <alignment vertical="top"/>
      <protection/>
    </xf>
    <xf numFmtId="0" fontId="6" fillId="33" borderId="0" xfId="70" applyFont="1" applyFill="1" applyAlignment="1" applyProtection="1">
      <alignment vertical="top"/>
      <protection/>
    </xf>
    <xf numFmtId="0" fontId="6" fillId="33" borderId="0" xfId="70" applyFont="1" applyFill="1" applyAlignment="1" applyProtection="1">
      <alignment horizontal="left" vertical="top"/>
      <protection/>
    </xf>
    <xf numFmtId="167" fontId="6" fillId="33" borderId="0" xfId="70" applyNumberFormat="1" applyFont="1" applyFill="1" applyAlignment="1" applyProtection="1">
      <alignment horizontal="center" vertical="top"/>
      <protection/>
    </xf>
    <xf numFmtId="0" fontId="6" fillId="0" borderId="0" xfId="70" applyFont="1" applyFill="1" applyAlignment="1" applyProtection="1">
      <alignment vertical="top"/>
      <protection/>
    </xf>
    <xf numFmtId="0" fontId="5" fillId="33" borderId="0" xfId="70" applyFont="1" applyFill="1" applyAlignment="1" applyProtection="1">
      <alignment horizontal="center" vertical="top"/>
      <protection/>
    </xf>
    <xf numFmtId="0" fontId="32" fillId="33" borderId="0" xfId="70" applyFont="1" applyFill="1" applyAlignment="1" applyProtection="1">
      <alignment vertical="top"/>
      <protection/>
    </xf>
    <xf numFmtId="0" fontId="32" fillId="33" borderId="0" xfId="70" applyFont="1" applyFill="1" applyAlignment="1" applyProtection="1">
      <alignment horizontal="left" vertical="top"/>
      <protection/>
    </xf>
    <xf numFmtId="0" fontId="51" fillId="33" borderId="0" xfId="70" applyFont="1" applyFill="1" applyAlignment="1" applyProtection="1">
      <alignment horizontal="center" vertical="top"/>
      <protection/>
    </xf>
    <xf numFmtId="0" fontId="51" fillId="33" borderId="0" xfId="70" applyFont="1" applyFill="1" applyAlignment="1" applyProtection="1">
      <alignment horizontal="center" vertical="top"/>
      <protection/>
    </xf>
    <xf numFmtId="168" fontId="51" fillId="33" borderId="0" xfId="70" applyNumberFormat="1" applyFont="1" applyFill="1" applyAlignment="1" applyProtection="1">
      <alignment horizontal="center" vertical="top"/>
      <protection/>
    </xf>
    <xf numFmtId="168" fontId="7" fillId="33" borderId="0" xfId="70" applyNumberFormat="1" applyFont="1" applyFill="1" applyAlignment="1" applyProtection="1">
      <alignment horizontal="center" vertical="top"/>
      <protection/>
    </xf>
    <xf numFmtId="166" fontId="6" fillId="33" borderId="0" xfId="70" applyNumberFormat="1" applyFont="1" applyFill="1" applyAlignment="1" applyProtection="1">
      <alignment horizontal="center" vertical="top"/>
      <protection/>
    </xf>
    <xf numFmtId="9" fontId="6" fillId="33" borderId="0" xfId="70" applyNumberFormat="1" applyFont="1" applyFill="1" applyAlignment="1" applyProtection="1">
      <alignment horizontal="center" vertical="top"/>
      <protection/>
    </xf>
    <xf numFmtId="0" fontId="5" fillId="33" borderId="40" xfId="70" applyFont="1" applyFill="1" applyBorder="1" applyAlignment="1" applyProtection="1">
      <alignment horizontal="left" vertical="top"/>
      <protection/>
    </xf>
    <xf numFmtId="0" fontId="5" fillId="33" borderId="83" xfId="70" applyFont="1" applyFill="1" applyBorder="1" applyAlignment="1" applyProtection="1">
      <alignment horizontal="left" vertical="top"/>
      <protection/>
    </xf>
    <xf numFmtId="168" fontId="5" fillId="33" borderId="83" xfId="70" applyNumberFormat="1" applyFont="1" applyFill="1" applyBorder="1" applyAlignment="1" applyProtection="1">
      <alignment horizontal="center" vertical="top" wrapText="1"/>
      <protection/>
    </xf>
    <xf numFmtId="166" fontId="5" fillId="33" borderId="83" xfId="70" applyNumberFormat="1" applyFont="1" applyFill="1" applyBorder="1" applyAlignment="1" applyProtection="1">
      <alignment horizontal="center" vertical="top"/>
      <protection/>
    </xf>
    <xf numFmtId="166" fontId="5" fillId="33" borderId="83" xfId="70" applyNumberFormat="1" applyFont="1" applyFill="1" applyBorder="1" applyAlignment="1" applyProtection="1">
      <alignment horizontal="center" vertical="top" wrapText="1"/>
      <protection/>
    </xf>
    <xf numFmtId="9" fontId="5" fillId="33" borderId="42" xfId="70" applyNumberFormat="1" applyFont="1" applyFill="1" applyBorder="1" applyAlignment="1" applyProtection="1">
      <alignment horizontal="center" vertical="top" wrapText="1"/>
      <protection/>
    </xf>
    <xf numFmtId="9" fontId="5" fillId="33" borderId="84" xfId="70" applyNumberFormat="1" applyFont="1" applyFill="1" applyBorder="1" applyAlignment="1" applyProtection="1">
      <alignment horizontal="center" vertical="top" wrapText="1"/>
      <protection/>
    </xf>
    <xf numFmtId="0" fontId="5" fillId="33" borderId="85" xfId="70" applyFont="1" applyFill="1" applyBorder="1" applyAlignment="1" applyProtection="1">
      <alignment horizontal="center" vertical="top" wrapText="1"/>
      <protection/>
    </xf>
    <xf numFmtId="0" fontId="5" fillId="33" borderId="86" xfId="70" applyFont="1" applyFill="1" applyBorder="1" applyAlignment="1" applyProtection="1">
      <alignment horizontal="left" vertical="top"/>
      <protection/>
    </xf>
    <xf numFmtId="0" fontId="5" fillId="33" borderId="49" xfId="70" applyFont="1" applyFill="1" applyBorder="1" applyAlignment="1" applyProtection="1">
      <alignment horizontal="left" vertical="top"/>
      <protection/>
    </xf>
    <xf numFmtId="168" fontId="5" fillId="33" borderId="49" xfId="70" applyNumberFormat="1" applyFont="1" applyFill="1" applyBorder="1" applyAlignment="1" applyProtection="1">
      <alignment horizontal="center" vertical="top" wrapText="1"/>
      <protection/>
    </xf>
    <xf numFmtId="166" fontId="5" fillId="33" borderId="49" xfId="70" applyNumberFormat="1" applyFont="1" applyFill="1" applyBorder="1" applyAlignment="1" applyProtection="1">
      <alignment horizontal="center" vertical="top"/>
      <protection/>
    </xf>
    <xf numFmtId="166" fontId="5" fillId="33" borderId="49" xfId="70" applyNumberFormat="1" applyFont="1" applyFill="1" applyBorder="1" applyAlignment="1" applyProtection="1">
      <alignment horizontal="center" vertical="top" wrapText="1"/>
      <protection/>
    </xf>
    <xf numFmtId="9" fontId="5" fillId="33" borderId="50" xfId="70" applyNumberFormat="1" applyFont="1" applyFill="1" applyBorder="1" applyAlignment="1" applyProtection="1">
      <alignment horizontal="center" vertical="top" wrapText="1"/>
      <protection/>
    </xf>
    <xf numFmtId="9" fontId="5" fillId="33" borderId="73" xfId="70" applyNumberFormat="1" applyFont="1" applyFill="1" applyBorder="1" applyAlignment="1" applyProtection="1">
      <alignment horizontal="center" vertical="top" wrapText="1"/>
      <protection/>
    </xf>
    <xf numFmtId="0" fontId="5" fillId="33" borderId="87" xfId="70" applyFont="1" applyFill="1" applyBorder="1" applyAlignment="1" applyProtection="1">
      <alignment horizontal="center" vertical="top" wrapText="1"/>
      <protection/>
    </xf>
    <xf numFmtId="0" fontId="6" fillId="34" borderId="88" xfId="70" applyFont="1" applyFill="1" applyBorder="1" applyAlignment="1" applyProtection="1">
      <alignment horizontal="center" vertical="top"/>
      <protection/>
    </xf>
    <xf numFmtId="0" fontId="6" fillId="34" borderId="89" xfId="70" applyFont="1" applyFill="1" applyBorder="1" applyAlignment="1" applyProtection="1">
      <alignment vertical="top"/>
      <protection/>
    </xf>
    <xf numFmtId="3" fontId="6" fillId="34" borderId="89" xfId="70" applyNumberFormat="1" applyFont="1" applyFill="1" applyBorder="1" applyAlignment="1" applyProtection="1">
      <alignment horizontal="center" vertical="top"/>
      <protection/>
    </xf>
    <xf numFmtId="166" fontId="6" fillId="34" borderId="89" xfId="70" applyNumberFormat="1" applyFont="1" applyFill="1" applyBorder="1" applyAlignment="1" applyProtection="1">
      <alignment horizontal="center" vertical="top"/>
      <protection/>
    </xf>
    <xf numFmtId="9" fontId="6" fillId="34" borderId="89" xfId="70" applyNumberFormat="1" applyFont="1" applyFill="1" applyBorder="1" applyAlignment="1" applyProtection="1">
      <alignment horizontal="center" vertical="top"/>
      <protection/>
    </xf>
    <xf numFmtId="9" fontId="6" fillId="34" borderId="90" xfId="70" applyNumberFormat="1" applyFont="1" applyFill="1" applyBorder="1" applyAlignment="1" applyProtection="1">
      <alignment horizontal="center" vertical="top"/>
      <protection/>
    </xf>
    <xf numFmtId="0" fontId="6" fillId="4" borderId="18" xfId="70" applyFont="1" applyFill="1" applyBorder="1" applyAlignment="1" applyProtection="1">
      <alignment horizontal="center" vertical="top"/>
      <protection/>
    </xf>
    <xf numFmtId="0" fontId="6" fillId="4" borderId="16" xfId="70" applyFont="1" applyFill="1" applyBorder="1" applyAlignment="1" applyProtection="1">
      <alignment horizontal="center" vertical="top"/>
      <protection/>
    </xf>
    <xf numFmtId="0" fontId="6" fillId="4" borderId="38" xfId="70" applyFont="1" applyFill="1" applyBorder="1" applyAlignment="1" applyProtection="1">
      <alignment horizontal="center" vertical="top"/>
      <protection/>
    </xf>
    <xf numFmtId="168" fontId="32" fillId="33" borderId="0" xfId="70" applyNumberFormat="1" applyFont="1" applyFill="1" applyAlignment="1" applyProtection="1">
      <alignment horizontal="center" vertical="top"/>
      <protection/>
    </xf>
    <xf numFmtId="166" fontId="32" fillId="33" borderId="0" xfId="70" applyNumberFormat="1" applyFont="1" applyFill="1" applyAlignment="1" applyProtection="1">
      <alignment horizontal="center" vertical="top"/>
      <protection/>
    </xf>
    <xf numFmtId="9" fontId="32" fillId="33" borderId="0" xfId="70" applyNumberFormat="1" applyFont="1" applyFill="1" applyAlignment="1" applyProtection="1">
      <alignment horizontal="center" vertical="top"/>
      <protection/>
    </xf>
    <xf numFmtId="166" fontId="32" fillId="39" borderId="24" xfId="70" applyNumberFormat="1" applyFont="1" applyFill="1" applyBorder="1" applyAlignment="1" applyProtection="1">
      <alignment vertical="top"/>
      <protection/>
    </xf>
    <xf numFmtId="9" fontId="32" fillId="39" borderId="24" xfId="70" applyNumberFormat="1" applyFont="1" applyFill="1" applyBorder="1" applyAlignment="1" applyProtection="1">
      <alignment vertical="top"/>
      <protection/>
    </xf>
    <xf numFmtId="165" fontId="6" fillId="36" borderId="24" xfId="49" applyNumberFormat="1" applyFont="1" applyFill="1" applyBorder="1" applyAlignment="1" applyProtection="1">
      <alignment horizontal="center" vertical="top"/>
      <protection/>
    </xf>
    <xf numFmtId="165" fontId="6" fillId="36" borderId="25" xfId="49" applyNumberFormat="1" applyFont="1" applyFill="1" applyBorder="1" applyAlignment="1" applyProtection="1">
      <alignment horizontal="center" vertical="top"/>
      <protection/>
    </xf>
    <xf numFmtId="165" fontId="6" fillId="36" borderId="39" xfId="49" applyNumberFormat="1" applyFont="1" applyFill="1" applyBorder="1" applyAlignment="1" applyProtection="1">
      <alignment horizontal="center" vertical="top"/>
      <protection/>
    </xf>
    <xf numFmtId="0" fontId="6" fillId="0" borderId="0" xfId="0" applyFont="1" applyAlignment="1" applyProtection="1">
      <alignment/>
      <protection/>
    </xf>
    <xf numFmtId="2" fontId="6" fillId="34" borderId="24" xfId="44" applyNumberFormat="1" applyFont="1" applyFill="1" applyBorder="1" applyAlignment="1" applyProtection="1">
      <alignment horizontal="center" vertical="top"/>
      <protection/>
    </xf>
    <xf numFmtId="0" fontId="0" fillId="0" borderId="0" xfId="0" applyAlignment="1" applyProtection="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Currency 3" xfId="50"/>
    <cellStyle name="Currency 4" xfId="51"/>
    <cellStyle name="Currency 5"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Map Labels" xfId="63"/>
    <cellStyle name="Map Legend" xfId="64"/>
    <cellStyle name="Neutral" xfId="65"/>
    <cellStyle name="Normal 2" xfId="66"/>
    <cellStyle name="Normal 2 2" xfId="67"/>
    <cellStyle name="Normal 3" xfId="68"/>
    <cellStyle name="Normal 4" xfId="69"/>
    <cellStyle name="Normal 5" xfId="70"/>
    <cellStyle name="Note" xfId="71"/>
    <cellStyle name="Output" xfId="72"/>
    <cellStyle name="Percent" xfId="73"/>
    <cellStyle name="Percent 2" xfId="74"/>
    <cellStyle name="Percent 2 2" xfId="75"/>
    <cellStyle name="Percent 2 3" xfId="76"/>
    <cellStyle name="Percent 3" xfId="77"/>
    <cellStyle name="STYLE1" xfId="78"/>
    <cellStyle name="Title" xfId="79"/>
    <cellStyle name="Total" xfId="80"/>
    <cellStyle name="Warning Text" xfId="81"/>
  </cellStyles>
  <dxfs count="49">
    <dxf>
      <fill>
        <patternFill>
          <bgColor rgb="FFFF0000"/>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2314575</xdr:colOff>
      <xdr:row>1</xdr:row>
      <xdr:rowOff>76200</xdr:rowOff>
    </xdr:from>
    <xdr:to>
      <xdr:col>0</xdr:col>
      <xdr:colOff>6191250</xdr:colOff>
      <xdr:row>9</xdr:row>
      <xdr:rowOff>114300</xdr:rowOff>
    </xdr:to>
    <xdr:pic>
      <xdr:nvPicPr>
        <xdr:cNvPr id="1" name="Picture 2"/>
        <xdr:cNvPicPr preferRelativeResize="1">
          <a:picLocks noChangeAspect="1"/>
        </xdr:cNvPicPr>
      </xdr:nvPicPr>
      <xdr:blipFill>
        <a:blip r:embed="rId1"/>
        <a:stretch>
          <a:fillRect/>
        </a:stretch>
      </xdr:blipFill>
      <xdr:spPr>
        <a:xfrm>
          <a:off x="2314575" y="238125"/>
          <a:ext cx="387667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140625" defaultRowHeight="12.75"/>
  <cols>
    <col min="1" max="3" width="9.140625" style="41" customWidth="1"/>
    <col min="4" max="4" width="42.8515625" style="41" bestFit="1" customWidth="1"/>
    <col min="5" max="5" width="14.8515625" style="41" bestFit="1" customWidth="1"/>
    <col min="6" max="16384" width="9.140625" style="41" customWidth="1"/>
  </cols>
  <sheetData>
    <row r="1" spans="1:8" ht="12.75">
      <c r="A1" s="41" t="s">
        <v>10</v>
      </c>
      <c r="B1" s="41" t="s">
        <v>70</v>
      </c>
      <c r="C1" s="41" t="s">
        <v>3</v>
      </c>
      <c r="D1" s="41" t="s">
        <v>42</v>
      </c>
      <c r="E1" s="41" t="s">
        <v>68</v>
      </c>
      <c r="F1" s="41" t="s">
        <v>78</v>
      </c>
      <c r="G1" s="41" t="s">
        <v>91</v>
      </c>
      <c r="H1" s="41" t="s">
        <v>133</v>
      </c>
    </row>
    <row r="2" spans="1:8" ht="12.75">
      <c r="A2" s="41" t="s">
        <v>8</v>
      </c>
      <c r="B2" s="41" t="s">
        <v>71</v>
      </c>
      <c r="C2" s="41" t="s">
        <v>41</v>
      </c>
      <c r="D2" s="41" t="s">
        <v>56</v>
      </c>
      <c r="E2" s="41" t="s">
        <v>69</v>
      </c>
      <c r="F2" s="41" t="s">
        <v>87</v>
      </c>
      <c r="G2" s="41" t="s">
        <v>90</v>
      </c>
      <c r="H2" s="41" t="s">
        <v>134</v>
      </c>
    </row>
    <row r="3" spans="2:8" ht="12.75">
      <c r="B3" s="41" t="s">
        <v>72</v>
      </c>
      <c r="D3" s="41" t="s">
        <v>57</v>
      </c>
      <c r="G3" s="41" t="s">
        <v>51</v>
      </c>
      <c r="H3" s="41" t="s">
        <v>8</v>
      </c>
    </row>
    <row r="4" spans="2:7" ht="12.75">
      <c r="B4" s="41" t="s">
        <v>73</v>
      </c>
      <c r="D4" s="41" t="s">
        <v>58</v>
      </c>
      <c r="F4" s="41" t="s">
        <v>88</v>
      </c>
      <c r="G4" s="41" t="s">
        <v>52</v>
      </c>
    </row>
    <row r="5" spans="2:7" ht="12.75">
      <c r="B5" s="41" t="s">
        <v>74</v>
      </c>
      <c r="D5" s="41" t="s">
        <v>59</v>
      </c>
      <c r="F5" s="41" t="s">
        <v>89</v>
      </c>
      <c r="G5" s="41" t="s">
        <v>53</v>
      </c>
    </row>
    <row r="6" spans="2:4" ht="12.75">
      <c r="B6" s="41" t="s">
        <v>75</v>
      </c>
      <c r="D6" s="41" t="s">
        <v>55</v>
      </c>
    </row>
    <row r="7" spans="1:4" ht="12.75">
      <c r="A7" s="41" t="s">
        <v>10</v>
      </c>
      <c r="D7" s="41" t="s">
        <v>60</v>
      </c>
    </row>
    <row r="8" spans="1:4" ht="12.75">
      <c r="A8" s="41" t="s">
        <v>8</v>
      </c>
      <c r="D8" s="41" t="s">
        <v>61</v>
      </c>
    </row>
    <row r="9" ht="12.75">
      <c r="D9" s="41" t="s">
        <v>62</v>
      </c>
    </row>
    <row r="10" ht="12.75">
      <c r="D10" s="41" t="s">
        <v>63</v>
      </c>
    </row>
    <row r="11" ht="12.75">
      <c r="D11" s="41" t="s">
        <v>64</v>
      </c>
    </row>
    <row r="13" ht="12.75">
      <c r="D13" s="41" t="s">
        <v>65</v>
      </c>
    </row>
    <row r="14" ht="12.75">
      <c r="D14" s="41" t="s">
        <v>80</v>
      </c>
    </row>
    <row r="15" ht="12.75">
      <c r="D15" s="41" t="s">
        <v>81</v>
      </c>
    </row>
    <row r="17" ht="12.75">
      <c r="D17" s="41" t="s">
        <v>43</v>
      </c>
    </row>
    <row r="18" ht="12.75">
      <c r="D18" s="41" t="s">
        <v>82</v>
      </c>
    </row>
    <row r="19" ht="12.75">
      <c r="D19" s="41" t="s">
        <v>83</v>
      </c>
    </row>
    <row r="21" ht="12.75">
      <c r="D21" s="41" t="s">
        <v>84</v>
      </c>
    </row>
    <row r="22" ht="12.75">
      <c r="D22" s="41" t="s">
        <v>85</v>
      </c>
    </row>
    <row r="23" ht="12.75">
      <c r="D23" s="41" t="s">
        <v>86</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S39"/>
  <sheetViews>
    <sheetView showGridLines="0" view="pageLayout" zoomScaleSheetLayoutView="90" workbookViewId="0" topLeftCell="A1">
      <selection activeCell="D7" sqref="D7"/>
    </sheetView>
  </sheetViews>
  <sheetFormatPr defaultColWidth="7.140625" defaultRowHeight="12.75"/>
  <cols>
    <col min="1" max="1" width="5.7109375" style="3" customWidth="1"/>
    <col min="2" max="2" width="104.57421875" style="1" customWidth="1"/>
    <col min="3" max="3" width="13.7109375" style="3" customWidth="1"/>
    <col min="4" max="8" width="13.7109375" style="1" customWidth="1"/>
    <col min="9" max="9" width="15.28125" style="1" customWidth="1"/>
    <col min="10" max="11" width="7.140625" style="1" customWidth="1"/>
    <col min="12" max="12" width="9.140625" style="1" hidden="1" customWidth="1"/>
    <col min="13" max="16384" width="7.140625" style="1" customWidth="1"/>
  </cols>
  <sheetData>
    <row r="1" spans="1:9" s="4" customFormat="1" ht="15">
      <c r="A1" s="326">
        <f>IF(ISBLANK('Contact Info &amp; Revenues'!B3),"",'Contact Info &amp; Revenues'!B3)</f>
      </c>
      <c r="B1" s="326"/>
      <c r="C1" s="326"/>
      <c r="D1" s="326"/>
      <c r="E1" s="326"/>
      <c r="F1" s="326"/>
      <c r="G1" s="326"/>
      <c r="H1" s="326"/>
      <c r="I1" s="326"/>
    </row>
    <row r="2" spans="1:3" s="4" customFormat="1" ht="15">
      <c r="A2" s="14"/>
      <c r="B2" s="15"/>
      <c r="C2" s="15"/>
    </row>
    <row r="3" spans="1:9" s="4" customFormat="1" ht="14.25">
      <c r="A3" s="354" t="s">
        <v>229</v>
      </c>
      <c r="B3" s="354"/>
      <c r="C3" s="14"/>
      <c r="D3" s="14"/>
      <c r="E3" s="14"/>
      <c r="F3" s="14"/>
      <c r="G3" s="14"/>
      <c r="H3" s="14"/>
      <c r="I3" s="14"/>
    </row>
    <row r="4" ht="15.75" thickBot="1"/>
    <row r="5" spans="1:9" s="2" customFormat="1" ht="63" customHeight="1" thickBot="1">
      <c r="A5" s="226" t="s">
        <v>4</v>
      </c>
      <c r="B5" s="227" t="s">
        <v>11</v>
      </c>
      <c r="C5" s="228" t="s">
        <v>215</v>
      </c>
      <c r="D5" s="293" t="s">
        <v>216</v>
      </c>
      <c r="E5" s="293" t="s">
        <v>219</v>
      </c>
      <c r="F5" s="293" t="s">
        <v>217</v>
      </c>
      <c r="G5" s="229" t="s">
        <v>220</v>
      </c>
      <c r="H5" s="229" t="s">
        <v>218</v>
      </c>
      <c r="I5" s="244" t="s">
        <v>221</v>
      </c>
    </row>
    <row r="6" spans="1:9" s="2" customFormat="1" ht="15">
      <c r="A6" s="224"/>
      <c r="B6" s="225" t="s">
        <v>12</v>
      </c>
      <c r="C6" s="215"/>
      <c r="D6" s="285"/>
      <c r="E6" s="285"/>
      <c r="F6" s="285"/>
      <c r="G6" s="285"/>
      <c r="H6" s="285"/>
      <c r="I6" s="291"/>
    </row>
    <row r="7" spans="1:9" s="2" customFormat="1" ht="15">
      <c r="A7" s="5">
        <v>1</v>
      </c>
      <c r="B7" s="6" t="s">
        <v>202</v>
      </c>
      <c r="C7" s="168">
        <v>80</v>
      </c>
      <c r="D7" s="164"/>
      <c r="E7" s="164"/>
      <c r="F7" s="164"/>
      <c r="G7" s="294"/>
      <c r="H7" s="294"/>
      <c r="I7" s="7"/>
    </row>
    <row r="8" spans="1:9" s="2" customFormat="1" ht="15">
      <c r="A8" s="5">
        <f aca="true" t="shared" si="0" ref="A8:A16">+A7+1</f>
        <v>2</v>
      </c>
      <c r="B8" s="13" t="s">
        <v>206</v>
      </c>
      <c r="C8" s="168">
        <v>7</v>
      </c>
      <c r="D8" s="164"/>
      <c r="E8" s="164"/>
      <c r="F8" s="164"/>
      <c r="G8" s="294"/>
      <c r="H8" s="294"/>
      <c r="I8" s="7"/>
    </row>
    <row r="9" spans="1:9" s="2" customFormat="1" ht="15">
      <c r="A9" s="5">
        <f t="shared" si="0"/>
        <v>3</v>
      </c>
      <c r="B9" s="13" t="s">
        <v>207</v>
      </c>
      <c r="C9" s="168">
        <v>40</v>
      </c>
      <c r="D9" s="164"/>
      <c r="E9" s="164"/>
      <c r="F9" s="164"/>
      <c r="G9" s="294"/>
      <c r="H9" s="294"/>
      <c r="I9" s="7"/>
    </row>
    <row r="10" spans="1:9" s="2" customFormat="1" ht="15">
      <c r="A10" s="5">
        <f t="shared" si="0"/>
        <v>4</v>
      </c>
      <c r="B10" s="13" t="s">
        <v>208</v>
      </c>
      <c r="C10" s="241">
        <v>5500</v>
      </c>
      <c r="D10" s="105"/>
      <c r="E10" s="105"/>
      <c r="F10" s="105"/>
      <c r="G10" s="295"/>
      <c r="H10" s="295"/>
      <c r="I10" s="242"/>
    </row>
    <row r="11" spans="1:19" s="2" customFormat="1" ht="15">
      <c r="A11" s="5">
        <f t="shared" si="0"/>
        <v>5</v>
      </c>
      <c r="B11" s="13" t="s">
        <v>209</v>
      </c>
      <c r="C11" s="169" t="s">
        <v>134</v>
      </c>
      <c r="D11" s="177"/>
      <c r="E11" s="177"/>
      <c r="F11" s="177"/>
      <c r="G11" s="296"/>
      <c r="H11" s="296"/>
      <c r="I11" s="183"/>
      <c r="L11" s="412" t="s">
        <v>134</v>
      </c>
      <c r="M11" s="1"/>
      <c r="N11" s="1"/>
      <c r="O11" s="1"/>
      <c r="P11" s="1"/>
      <c r="Q11" s="1"/>
      <c r="R11" s="1"/>
      <c r="S11" s="1"/>
    </row>
    <row r="12" spans="1:12" s="2" customFormat="1" ht="15">
      <c r="A12" s="5">
        <f t="shared" si="0"/>
        <v>6</v>
      </c>
      <c r="B12" s="13" t="s">
        <v>210</v>
      </c>
      <c r="C12" s="230">
        <v>1000</v>
      </c>
      <c r="D12" s="232"/>
      <c r="E12" s="232"/>
      <c r="F12" s="232"/>
      <c r="G12" s="297"/>
      <c r="H12" s="297"/>
      <c r="I12" s="231"/>
      <c r="L12" s="412" t="s">
        <v>133</v>
      </c>
    </row>
    <row r="13" spans="1:12" s="2" customFormat="1" ht="15">
      <c r="A13" s="5">
        <f t="shared" si="0"/>
        <v>7</v>
      </c>
      <c r="B13" s="13" t="s">
        <v>211</v>
      </c>
      <c r="C13" s="230">
        <v>75</v>
      </c>
      <c r="D13" s="232"/>
      <c r="E13" s="232"/>
      <c r="F13" s="232"/>
      <c r="G13" s="297"/>
      <c r="H13" s="297"/>
      <c r="I13" s="231"/>
      <c r="L13" s="412" t="s">
        <v>8</v>
      </c>
    </row>
    <row r="14" spans="1:13" s="2" customFormat="1" ht="15">
      <c r="A14" s="5">
        <f t="shared" si="0"/>
        <v>8</v>
      </c>
      <c r="B14" s="13" t="s">
        <v>212</v>
      </c>
      <c r="C14" s="169">
        <v>0.03</v>
      </c>
      <c r="D14" s="177"/>
      <c r="E14" s="177"/>
      <c r="F14" s="177"/>
      <c r="G14" s="296"/>
      <c r="H14" s="296"/>
      <c r="I14" s="183"/>
      <c r="L14" s="1" t="s">
        <v>132</v>
      </c>
      <c r="M14" s="1"/>
    </row>
    <row r="15" spans="1:9" s="2" customFormat="1" ht="15">
      <c r="A15" s="5">
        <f t="shared" si="0"/>
        <v>9</v>
      </c>
      <c r="B15" s="13" t="s">
        <v>138</v>
      </c>
      <c r="C15" s="169">
        <v>0.04</v>
      </c>
      <c r="D15" s="177"/>
      <c r="E15" s="177"/>
      <c r="F15" s="177"/>
      <c r="G15" s="296"/>
      <c r="H15" s="296"/>
      <c r="I15" s="183"/>
    </row>
    <row r="16" spans="1:9" s="2" customFormat="1" ht="15">
      <c r="A16" s="5">
        <f t="shared" si="0"/>
        <v>10</v>
      </c>
      <c r="B16" s="13" t="s">
        <v>213</v>
      </c>
      <c r="C16" s="169">
        <v>0.02</v>
      </c>
      <c r="D16" s="290"/>
      <c r="E16" s="290"/>
      <c r="F16" s="290"/>
      <c r="G16" s="298"/>
      <c r="H16" s="298"/>
      <c r="I16" s="233"/>
    </row>
    <row r="17" spans="1:9" s="8" customFormat="1" ht="15">
      <c r="A17" s="12"/>
      <c r="B17" s="9" t="s">
        <v>143</v>
      </c>
      <c r="C17" s="10"/>
      <c r="D17" s="289"/>
      <c r="E17" s="289"/>
      <c r="F17" s="289"/>
      <c r="G17" s="289"/>
      <c r="H17" s="289"/>
      <c r="I17" s="292"/>
    </row>
    <row r="18" spans="1:9" s="2" customFormat="1" ht="15">
      <c r="A18" s="5">
        <f>+A16+1</f>
        <v>11</v>
      </c>
      <c r="B18" s="6" t="s">
        <v>127</v>
      </c>
      <c r="C18" s="169">
        <v>0.07</v>
      </c>
      <c r="D18" s="177"/>
      <c r="E18" s="177"/>
      <c r="F18" s="177"/>
      <c r="G18" s="296"/>
      <c r="H18" s="296"/>
      <c r="I18" s="183"/>
    </row>
    <row r="19" spans="1:9" s="2" customFormat="1" ht="15">
      <c r="A19" s="5">
        <f>+A18+1</f>
        <v>12</v>
      </c>
      <c r="B19" s="6" t="s">
        <v>128</v>
      </c>
      <c r="C19" s="169">
        <v>0.75</v>
      </c>
      <c r="D19" s="177"/>
      <c r="E19" s="177"/>
      <c r="F19" s="177"/>
      <c r="G19" s="296"/>
      <c r="H19" s="296"/>
      <c r="I19" s="183"/>
    </row>
    <row r="20" spans="1:9" s="2" customFormat="1" ht="15">
      <c r="A20" s="5">
        <f>+A19+1</f>
        <v>13</v>
      </c>
      <c r="B20" s="6" t="s">
        <v>129</v>
      </c>
      <c r="C20" s="169">
        <v>0.15</v>
      </c>
      <c r="D20" s="177"/>
      <c r="E20" s="177"/>
      <c r="F20" s="177"/>
      <c r="G20" s="296"/>
      <c r="H20" s="296"/>
      <c r="I20" s="183"/>
    </row>
    <row r="21" spans="1:9" s="2" customFormat="1" ht="15">
      <c r="A21" s="5">
        <f>+A20+1</f>
        <v>14</v>
      </c>
      <c r="B21" s="6" t="s">
        <v>120</v>
      </c>
      <c r="C21" s="169">
        <v>0.03</v>
      </c>
      <c r="D21" s="177"/>
      <c r="E21" s="177"/>
      <c r="F21" s="177"/>
      <c r="G21" s="296"/>
      <c r="H21" s="296"/>
      <c r="I21" s="183"/>
    </row>
    <row r="22" spans="1:9" s="2" customFormat="1" ht="15">
      <c r="A22" s="178">
        <f>+A21+1</f>
        <v>15</v>
      </c>
      <c r="B22" s="235" t="str">
        <f>CONCATENATE("Have all visits been accounted for? (The sum of Lines ",A18," - ",A21," should be 100%)")</f>
        <v>Have all visits been accounted for? (The sum of Lines 11 - 14 should be 100%)</v>
      </c>
      <c r="C22" s="179" t="str">
        <f>IF(SUM(C18:C21)=0,"",IF(SUM(C18:C21)=1,"Yes","No"))</f>
        <v>Yes</v>
      </c>
      <c r="D22" s="250">
        <f>IF(SUM(D18:D21)=0,"",IF(SUM(D18:D21)=1,"Yes","No"))</f>
      </c>
      <c r="E22" s="250">
        <f>IF(SUM(E18:E21)=0,"",IF(SUM(E18:E21)=1,"Yes","No"))</f>
      </c>
      <c r="F22" s="250">
        <f>IF(SUM(F18:F21)=0,"",IF(SUM(F18:F21)=1,"Yes","No"))</f>
      </c>
      <c r="G22" s="299">
        <f>IF(SUM(G18:G21)=0,"",IF(SUM(G18:G21)=1,"Yes","No"))</f>
      </c>
      <c r="H22" s="299">
        <f>IF(SUM(H18:H21)=0,"",IF(SUM(H18:H21)=1,"Yes","No"))</f>
      </c>
      <c r="I22" s="249">
        <f>IF(SUM(I18:I21)=0,"",IF(SUM(I18:I21)=1,"Yes","No"))</f>
      </c>
    </row>
    <row r="23" spans="1:9" s="8" customFormat="1" ht="15">
      <c r="A23" s="12"/>
      <c r="B23" s="9" t="s">
        <v>228</v>
      </c>
      <c r="C23" s="10"/>
      <c r="D23" s="289"/>
      <c r="E23" s="289"/>
      <c r="F23" s="289"/>
      <c r="G23" s="289"/>
      <c r="H23" s="289"/>
      <c r="I23" s="292"/>
    </row>
    <row r="24" spans="1:9" s="8" customFormat="1" ht="15">
      <c r="A24" s="5">
        <f>+A22+1</f>
        <v>16</v>
      </c>
      <c r="B24" s="11" t="s">
        <v>109</v>
      </c>
      <c r="C24" s="170">
        <v>40</v>
      </c>
      <c r="D24" s="286"/>
      <c r="E24" s="286"/>
      <c r="F24" s="286"/>
      <c r="G24" s="300"/>
      <c r="H24" s="300"/>
      <c r="I24" s="234"/>
    </row>
    <row r="25" spans="1:9" s="8" customFormat="1" ht="15">
      <c r="A25" s="5">
        <f>+A24+1</f>
        <v>17</v>
      </c>
      <c r="B25" s="16" t="s">
        <v>214</v>
      </c>
      <c r="C25" s="171">
        <v>33</v>
      </c>
      <c r="D25" s="286"/>
      <c r="E25" s="286"/>
      <c r="F25" s="286"/>
      <c r="G25" s="300"/>
      <c r="H25" s="300"/>
      <c r="I25" s="234"/>
    </row>
    <row r="26" spans="1:9" s="8" customFormat="1" ht="15">
      <c r="A26" s="5">
        <f aca="true" t="shared" si="1" ref="A26:A39">+A25+1</f>
        <v>18</v>
      </c>
      <c r="B26" s="16" t="s">
        <v>108</v>
      </c>
      <c r="C26" s="171">
        <v>1.25</v>
      </c>
      <c r="D26" s="286"/>
      <c r="E26" s="286"/>
      <c r="F26" s="286"/>
      <c r="G26" s="300"/>
      <c r="H26" s="300"/>
      <c r="I26" s="234"/>
    </row>
    <row r="27" spans="1:9" s="8" customFormat="1" ht="15">
      <c r="A27" s="5">
        <f t="shared" si="1"/>
        <v>19</v>
      </c>
      <c r="B27" s="16" t="s">
        <v>140</v>
      </c>
      <c r="C27" s="171">
        <v>1</v>
      </c>
      <c r="D27" s="286"/>
      <c r="E27" s="286"/>
      <c r="F27" s="286"/>
      <c r="G27" s="300"/>
      <c r="H27" s="300"/>
      <c r="I27" s="234"/>
    </row>
    <row r="28" spans="1:9" s="8" customFormat="1" ht="15">
      <c r="A28" s="5">
        <f t="shared" si="1"/>
        <v>20</v>
      </c>
      <c r="B28" s="16" t="s">
        <v>141</v>
      </c>
      <c r="C28" s="171">
        <v>0</v>
      </c>
      <c r="D28" s="286"/>
      <c r="E28" s="286"/>
      <c r="F28" s="286"/>
      <c r="G28" s="300"/>
      <c r="H28" s="300"/>
      <c r="I28" s="234"/>
    </row>
    <row r="29" spans="1:9" s="8" customFormat="1" ht="15">
      <c r="A29" s="5">
        <f t="shared" si="1"/>
        <v>21</v>
      </c>
      <c r="B29" s="16" t="s">
        <v>222</v>
      </c>
      <c r="C29" s="171">
        <v>1</v>
      </c>
      <c r="D29" s="413"/>
      <c r="E29" s="286"/>
      <c r="F29" s="413"/>
      <c r="G29" s="300"/>
      <c r="H29" s="413"/>
      <c r="I29" s="234"/>
    </row>
    <row r="30" spans="1:9" s="8" customFormat="1" ht="15">
      <c r="A30" s="5">
        <f>+A28+1</f>
        <v>21</v>
      </c>
      <c r="B30" s="16" t="s">
        <v>130</v>
      </c>
      <c r="C30" s="171">
        <v>2.25</v>
      </c>
      <c r="D30" s="286"/>
      <c r="E30" s="286"/>
      <c r="F30" s="286"/>
      <c r="G30" s="300"/>
      <c r="H30" s="300"/>
      <c r="I30" s="234"/>
    </row>
    <row r="31" spans="1:11" s="414" customFormat="1" ht="15">
      <c r="A31" s="5">
        <f t="shared" si="1"/>
        <v>22</v>
      </c>
      <c r="B31" s="16" t="s">
        <v>139</v>
      </c>
      <c r="C31" s="171">
        <v>1</v>
      </c>
      <c r="D31" s="286"/>
      <c r="E31" s="286"/>
      <c r="F31" s="286"/>
      <c r="G31" s="300"/>
      <c r="H31" s="300"/>
      <c r="I31" s="234"/>
      <c r="J31" s="8"/>
      <c r="K31" s="8"/>
    </row>
    <row r="32" spans="1:9" s="8" customFormat="1" ht="15">
      <c r="A32" s="5">
        <f t="shared" si="1"/>
        <v>23</v>
      </c>
      <c r="B32" s="16" t="s">
        <v>101</v>
      </c>
      <c r="C32" s="171">
        <v>0.75</v>
      </c>
      <c r="D32" s="286"/>
      <c r="E32" s="286"/>
      <c r="F32" s="286"/>
      <c r="G32" s="300"/>
      <c r="H32" s="300"/>
      <c r="I32" s="234"/>
    </row>
    <row r="33" spans="1:9" s="8" customFormat="1" ht="15">
      <c r="A33" s="5">
        <f t="shared" si="1"/>
        <v>24</v>
      </c>
      <c r="B33" s="17" t="s">
        <v>9</v>
      </c>
      <c r="C33" s="171">
        <v>0.75</v>
      </c>
      <c r="D33" s="286"/>
      <c r="E33" s="286"/>
      <c r="F33" s="286"/>
      <c r="G33" s="300"/>
      <c r="H33" s="300"/>
      <c r="I33" s="234"/>
    </row>
    <row r="34" spans="1:9" s="8" customFormat="1" ht="15">
      <c r="A34" s="5">
        <f t="shared" si="1"/>
        <v>25</v>
      </c>
      <c r="B34" s="104" t="s">
        <v>54</v>
      </c>
      <c r="C34" s="171">
        <v>0</v>
      </c>
      <c r="D34" s="286"/>
      <c r="E34" s="286"/>
      <c r="F34" s="286"/>
      <c r="G34" s="300"/>
      <c r="H34" s="300"/>
      <c r="I34" s="234"/>
    </row>
    <row r="35" spans="1:9" s="8" customFormat="1" ht="15">
      <c r="A35" s="5">
        <f t="shared" si="1"/>
        <v>26</v>
      </c>
      <c r="B35" s="104" t="s">
        <v>54</v>
      </c>
      <c r="C35" s="171">
        <v>0</v>
      </c>
      <c r="D35" s="286"/>
      <c r="E35" s="286"/>
      <c r="F35" s="286"/>
      <c r="G35" s="300"/>
      <c r="H35" s="300"/>
      <c r="I35" s="234"/>
    </row>
    <row r="36" spans="1:9" s="8" customFormat="1" ht="15">
      <c r="A36" s="5">
        <f t="shared" si="1"/>
        <v>27</v>
      </c>
      <c r="B36" s="104" t="s">
        <v>54</v>
      </c>
      <c r="C36" s="171">
        <v>0</v>
      </c>
      <c r="D36" s="286"/>
      <c r="E36" s="286"/>
      <c r="F36" s="286"/>
      <c r="G36" s="300"/>
      <c r="H36" s="300"/>
      <c r="I36" s="234"/>
    </row>
    <row r="37" spans="1:9" s="8" customFormat="1" ht="15">
      <c r="A37" s="5">
        <f t="shared" si="1"/>
        <v>28</v>
      </c>
      <c r="B37" s="13" t="str">
        <f>CONCATENATE("Has all time been allocated? (Total hours from Line ",A24," should equal sum of Lines ",A25," - ",A36,")")</f>
        <v>Has all time been allocated? (Total hours from Line 16 should equal sum of Lines 17 - 27)</v>
      </c>
      <c r="C37" s="171" t="str">
        <f>IF(C24=SUM(C25:C36),"Yes","No")</f>
        <v>No</v>
      </c>
      <c r="D37" s="287">
        <f>IF(SUM(D25:D36)=0,"",IF(D24=SUM(D25:D36),"Yes","No"))</f>
      </c>
      <c r="E37" s="287"/>
      <c r="F37" s="287">
        <f>IF(SUM(F25:F36)=0,"",IF(F24=SUM(F25:F36),"Yes","No"))</f>
      </c>
      <c r="G37" s="301"/>
      <c r="H37" s="301"/>
      <c r="I37" s="189">
        <f>IF(SUM(I25:I36)=0,"",IF(I24=SUM(I25:I36),"Yes","No"))</f>
      </c>
    </row>
    <row r="38" spans="1:9" s="8" customFormat="1" ht="15">
      <c r="A38" s="5">
        <f t="shared" si="1"/>
        <v>29</v>
      </c>
      <c r="B38" s="13" t="s">
        <v>226</v>
      </c>
      <c r="C38" s="172">
        <v>360</v>
      </c>
      <c r="D38" s="37"/>
      <c r="E38" s="37"/>
      <c r="F38" s="37"/>
      <c r="G38" s="302"/>
      <c r="H38" s="302"/>
      <c r="I38" s="288"/>
    </row>
    <row r="39" spans="1:9" s="8" customFormat="1" ht="15.75" thickBot="1">
      <c r="A39" s="18">
        <f t="shared" si="1"/>
        <v>30</v>
      </c>
      <c r="B39" s="30" t="s">
        <v>227</v>
      </c>
      <c r="C39" s="173">
        <v>100</v>
      </c>
      <c r="D39" s="40"/>
      <c r="E39" s="40"/>
      <c r="F39" s="40"/>
      <c r="G39" s="303"/>
      <c r="H39" s="303"/>
      <c r="I39" s="188"/>
    </row>
  </sheetData>
  <sheetProtection password="9357" sheet="1" selectLockedCells="1"/>
  <mergeCells count="2">
    <mergeCell ref="A1:I1"/>
    <mergeCell ref="A3:B3"/>
  </mergeCells>
  <conditionalFormatting sqref="I37">
    <cfRule type="cellIs" priority="8" dxfId="0" operator="equal" stopIfTrue="1">
      <formula>"No"</formula>
    </cfRule>
  </conditionalFormatting>
  <conditionalFormatting sqref="I22">
    <cfRule type="cellIs" priority="7" dxfId="0" operator="equal" stopIfTrue="1">
      <formula>"No"</formula>
    </cfRule>
  </conditionalFormatting>
  <conditionalFormatting sqref="I12:I13">
    <cfRule type="expression" priority="6" dxfId="1">
      <formula>$I$11="No"</formula>
    </cfRule>
  </conditionalFormatting>
  <conditionalFormatting sqref="I13">
    <cfRule type="expression" priority="5" dxfId="1">
      <formula>$I$11="Yes, first year only"</formula>
    </cfRule>
  </conditionalFormatting>
  <conditionalFormatting sqref="D37:H37">
    <cfRule type="cellIs" priority="4" dxfId="0" operator="equal" stopIfTrue="1">
      <formula>"No"</formula>
    </cfRule>
  </conditionalFormatting>
  <conditionalFormatting sqref="D22:H22">
    <cfRule type="cellIs" priority="3" dxfId="0" operator="equal" stopIfTrue="1">
      <formula>"No"</formula>
    </cfRule>
  </conditionalFormatting>
  <conditionalFormatting sqref="D12:H13">
    <cfRule type="expression" priority="2" dxfId="1">
      <formula>$I$11="No"</formula>
    </cfRule>
  </conditionalFormatting>
  <conditionalFormatting sqref="D13:H13">
    <cfRule type="expression" priority="1" dxfId="1">
      <formula>$I$11="Yes, first year only"</formula>
    </cfRule>
  </conditionalFormatting>
  <dataValidations count="4">
    <dataValidation allowBlank="1" showErrorMessage="1" prompt="Enter a job category that is considered to be a Behavioral Health Professional.&#10;" sqref="B7:B39"/>
    <dataValidation type="list" allowBlank="1" showInputMessage="1" showErrorMessage="1" sqref="D11:I11">
      <formula1>$L$11:$L$13</formula1>
    </dataValidation>
    <dataValidation type="whole" operator="greaterThanOrEqual" allowBlank="1" showInputMessage="1" showErrorMessage="1" error="Please enter a number." sqref="D38:I39">
      <formula1>0</formula1>
    </dataValidation>
    <dataValidation type="decimal" operator="greaterThanOrEqual" allowBlank="1" showInputMessage="1" showErrorMessage="1" error="Please enter a number." sqref="D12:I21 D7:I10 D24:I28 D30:I36 D29:H29">
      <formula1>0</formula1>
    </dataValidation>
  </dataValidations>
  <printOptions horizontalCentered="1"/>
  <pageMargins left="0.25" right="0.25" top="1" bottom="0.75" header="0.5" footer="0.5"/>
  <pageSetup horizontalDpi="600" verticalDpi="600" orientation="landscape" scale="83"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rowBreaks count="1" manualBreakCount="1">
    <brk id="22" max="7" man="1"/>
  </rowBreaks>
</worksheet>
</file>

<file path=xl/worksheets/sheet11.xml><?xml version="1.0" encoding="utf-8"?>
<worksheet xmlns="http://schemas.openxmlformats.org/spreadsheetml/2006/main" xmlns:r="http://schemas.openxmlformats.org/officeDocument/2006/relationships">
  <dimension ref="A1:G38"/>
  <sheetViews>
    <sheetView zoomScalePageLayoutView="0" workbookViewId="0" topLeftCell="A1">
      <selection activeCell="F18" sqref="F18"/>
    </sheetView>
  </sheetViews>
  <sheetFormatPr defaultColWidth="9.140625" defaultRowHeight="12.75"/>
  <sheetData>
    <row r="1" spans="1:7" ht="12.75">
      <c r="A1" t="s">
        <v>114</v>
      </c>
      <c r="B1" t="s">
        <v>114</v>
      </c>
      <c r="C1" t="s">
        <v>115</v>
      </c>
      <c r="D1" t="s">
        <v>116</v>
      </c>
      <c r="E1" t="s">
        <v>117</v>
      </c>
      <c r="F1" t="s">
        <v>118</v>
      </c>
      <c r="G1" t="s">
        <v>119</v>
      </c>
    </row>
    <row r="2" spans="1:7" ht="12.75">
      <c r="A2">
        <f>'Contact Info &amp; Revenues'!$B$3</f>
        <v>0</v>
      </c>
      <c r="B2">
        <f>'Contact Info &amp; Revenues'!$B$3</f>
        <v>0</v>
      </c>
      <c r="C2">
        <f>'Contact Info &amp; Revenues'!$B$3</f>
        <v>0</v>
      </c>
      <c r="D2">
        <f>'Contact Info &amp; Revenues'!$B$3</f>
        <v>0</v>
      </c>
      <c r="E2">
        <f>'Contact Info &amp; Revenues'!$B$3</f>
        <v>0</v>
      </c>
      <c r="F2">
        <f>'Contact Info &amp; Revenues'!$B$3</f>
        <v>0</v>
      </c>
      <c r="G2">
        <f>'Contact Info &amp; Revenues'!$B$3</f>
        <v>0</v>
      </c>
    </row>
    <row r="3" spans="1:7" ht="13.5" thickBot="1">
      <c r="A3">
        <f>'Contact Info &amp; Revenues'!$B$4</f>
        <v>0</v>
      </c>
      <c r="B3">
        <f>'Contact Info &amp; Revenues'!$B$4</f>
        <v>0</v>
      </c>
      <c r="C3">
        <f>'Contact Info &amp; Revenues'!$B$4</f>
        <v>0</v>
      </c>
      <c r="D3">
        <f>'Contact Info &amp; Revenues'!$B$4</f>
        <v>0</v>
      </c>
      <c r="E3">
        <f>'Contact Info &amp; Revenues'!$B$4</f>
        <v>0</v>
      </c>
      <c r="F3">
        <f>'Contact Info &amp; Revenues'!$B$4</f>
        <v>0</v>
      </c>
      <c r="G3">
        <f>'Contact Info &amp; Revenues'!$B$4</f>
        <v>0</v>
      </c>
    </row>
    <row r="4" spans="1:7" ht="29.25" thickBot="1">
      <c r="A4" s="216" t="s">
        <v>99</v>
      </c>
      <c r="B4" s="61" t="s">
        <v>100</v>
      </c>
      <c r="C4" s="217" t="s">
        <v>1</v>
      </c>
      <c r="D4" s="219"/>
      <c r="E4" s="219"/>
      <c r="F4" s="218"/>
      <c r="G4" s="219"/>
    </row>
    <row r="5" spans="1:7" ht="15">
      <c r="A5" s="213"/>
      <c r="B5" s="213"/>
      <c r="C5" s="214"/>
      <c r="D5" s="182"/>
      <c r="E5" s="182"/>
      <c r="F5" s="163"/>
      <c r="G5" s="163"/>
    </row>
    <row r="6" spans="1:7" ht="15">
      <c r="A6" s="211">
        <f>+'Direct Care Benefits'!D7</f>
        <v>0</v>
      </c>
      <c r="B6" s="212">
        <f>+'Direct Care Benefits'!E7</f>
        <v>0</v>
      </c>
      <c r="C6" s="159" t="e">
        <f>+#REF!</f>
        <v>#REF!</v>
      </c>
      <c r="D6" s="7" t="e">
        <f>+#REF!</f>
        <v>#REF!</v>
      </c>
      <c r="E6" s="32">
        <f>+Productivity!H7</f>
        <v>0</v>
      </c>
      <c r="F6" s="164" t="e">
        <f>+#REF!</f>
        <v>#REF!</v>
      </c>
      <c r="G6" s="164" t="e">
        <f>+#REF!</f>
        <v>#REF!</v>
      </c>
    </row>
    <row r="7" spans="1:7" ht="15">
      <c r="A7" s="211">
        <f>+'Direct Care Benefits'!D8</f>
        <v>0</v>
      </c>
      <c r="B7" s="212">
        <f>+'Direct Care Benefits'!E8</f>
        <v>0</v>
      </c>
      <c r="C7" s="160" t="e">
        <f>+#REF!</f>
        <v>#REF!</v>
      </c>
      <c r="D7" s="7" t="e">
        <f>+#REF!</f>
        <v>#REF!</v>
      </c>
      <c r="E7" s="32">
        <f>+Productivity!H8</f>
        <v>0</v>
      </c>
      <c r="F7" s="164" t="e">
        <f>+#REF!</f>
        <v>#REF!</v>
      </c>
      <c r="G7" s="164" t="e">
        <f>+#REF!</f>
        <v>#REF!</v>
      </c>
    </row>
    <row r="8" spans="1:7" ht="15">
      <c r="A8" s="211">
        <f>+'Direct Care Benefits'!D9</f>
        <v>0</v>
      </c>
      <c r="B8" s="212">
        <f>+'Direct Care Benefits'!E9</f>
        <v>0</v>
      </c>
      <c r="C8" s="125" t="e">
        <f>+#REF!</f>
        <v>#REF!</v>
      </c>
      <c r="D8" s="7" t="e">
        <f>+#REF!</f>
        <v>#REF!</v>
      </c>
      <c r="E8" s="32">
        <f>+Productivity!H9</f>
        <v>0</v>
      </c>
      <c r="F8" s="164" t="e">
        <f>+#REF!</f>
        <v>#REF!</v>
      </c>
      <c r="G8" s="164" t="e">
        <f>+#REF!</f>
        <v>#REF!</v>
      </c>
    </row>
    <row r="9" spans="1:7" ht="15">
      <c r="A9" s="211">
        <f>+'Direct Care Benefits'!D10</f>
        <v>0</v>
      </c>
      <c r="B9" s="212">
        <f>+'Direct Care Benefits'!E10</f>
        <v>0</v>
      </c>
      <c r="C9" s="125" t="e">
        <f>+#REF!</f>
        <v>#REF!</v>
      </c>
      <c r="D9" s="7" t="e">
        <f>+#REF!</f>
        <v>#REF!</v>
      </c>
      <c r="E9" s="32">
        <f>+Productivity!H10</f>
        <v>0</v>
      </c>
      <c r="F9" s="164" t="e">
        <f>+#REF!</f>
        <v>#REF!</v>
      </c>
      <c r="G9" s="164" t="e">
        <f>+#REF!</f>
        <v>#REF!</v>
      </c>
    </row>
    <row r="10" spans="1:7" ht="15">
      <c r="A10" s="211">
        <f>+'Direct Care Benefits'!D11</f>
        <v>0</v>
      </c>
      <c r="B10" s="212">
        <f>+'Direct Care Benefits'!E11</f>
        <v>0</v>
      </c>
      <c r="C10" s="125" t="e">
        <f>+#REF!</f>
        <v>#REF!</v>
      </c>
      <c r="D10" s="7" t="e">
        <f>+#REF!</f>
        <v>#REF!</v>
      </c>
      <c r="E10" s="32">
        <f>+Productivity!H11</f>
        <v>0</v>
      </c>
      <c r="F10" s="164" t="e">
        <f>+#REF!</f>
        <v>#REF!</v>
      </c>
      <c r="G10" s="164" t="e">
        <f>+#REF!</f>
        <v>#REF!</v>
      </c>
    </row>
    <row r="11" spans="1:7" ht="15">
      <c r="A11" s="211">
        <f>+'Direct Care Benefits'!D12</f>
        <v>0</v>
      </c>
      <c r="B11" s="212">
        <f>+'Direct Care Benefits'!E12</f>
        <v>0</v>
      </c>
      <c r="C11" s="125" t="e">
        <f>+#REF!</f>
        <v>#REF!</v>
      </c>
      <c r="D11" s="7" t="e">
        <f>+#REF!</f>
        <v>#REF!</v>
      </c>
      <c r="E11" s="32">
        <f>+Productivity!H12</f>
        <v>0</v>
      </c>
      <c r="F11" s="164" t="e">
        <f>+#REF!</f>
        <v>#REF!</v>
      </c>
      <c r="G11" s="164" t="e">
        <f>+#REF!</f>
        <v>#REF!</v>
      </c>
    </row>
    <row r="12" spans="1:7" ht="15">
      <c r="A12" s="53"/>
      <c r="B12" s="199"/>
      <c r="C12" s="159" t="e">
        <f>+#REF!</f>
        <v>#REF!</v>
      </c>
      <c r="D12" s="7" t="e">
        <f>+#REF!</f>
        <v>#REF!</v>
      </c>
      <c r="E12" s="32">
        <f>+Productivity!H13</f>
        <v>0</v>
      </c>
      <c r="F12" s="164" t="e">
        <f>+#REF!</f>
        <v>#REF!</v>
      </c>
      <c r="G12" s="164" t="e">
        <f>+#REF!</f>
        <v>#REF!</v>
      </c>
    </row>
    <row r="13" spans="1:7" ht="15">
      <c r="A13" s="191">
        <f>+'Direct Care Benefits'!D14</f>
        <v>0</v>
      </c>
      <c r="B13" s="200">
        <f>+'Direct Care Benefits'!E14</f>
        <v>0</v>
      </c>
      <c r="C13" s="127" t="e">
        <f>+#REF!</f>
        <v>#REF!</v>
      </c>
      <c r="D13" s="7" t="e">
        <f>+#REF!</f>
        <v>#REF!</v>
      </c>
      <c r="E13" s="32">
        <f>+Productivity!H14</f>
        <v>0</v>
      </c>
      <c r="F13" s="164" t="e">
        <f>+#REF!</f>
        <v>#REF!</v>
      </c>
      <c r="G13" s="164" t="e">
        <f>+#REF!</f>
        <v>#REF!</v>
      </c>
    </row>
    <row r="14" spans="1:7" ht="15">
      <c r="A14" s="192">
        <f>+'Direct Care Benefits'!D15</f>
        <v>0</v>
      </c>
      <c r="B14" s="202">
        <f>+'Direct Care Benefits'!E15</f>
        <v>0</v>
      </c>
      <c r="C14" s="160" t="e">
        <f>+#REF!</f>
        <v>#REF!</v>
      </c>
      <c r="D14" s="7" t="e">
        <f>+#REF!</f>
        <v>#REF!</v>
      </c>
      <c r="E14" s="32">
        <f>+Productivity!H15</f>
        <v>0</v>
      </c>
      <c r="F14" s="164" t="e">
        <f>+#REF!</f>
        <v>#REF!</v>
      </c>
      <c r="G14" s="164" t="e">
        <f>+#REF!</f>
        <v>#REF!</v>
      </c>
    </row>
    <row r="15" spans="1:7" ht="15">
      <c r="A15" s="193">
        <f>+'Direct Care Benefits'!D16</f>
        <v>0</v>
      </c>
      <c r="B15" s="201">
        <f>+'Direct Care Benefits'!E16</f>
        <v>0</v>
      </c>
      <c r="C15" s="128"/>
      <c r="D15" s="183" t="e">
        <f>+#REF!</f>
        <v>#REF!</v>
      </c>
      <c r="E15" s="174">
        <f>+Productivity!H16</f>
        <v>0</v>
      </c>
      <c r="F15" s="164" t="e">
        <f>+#REF!</f>
        <v>#REF!</v>
      </c>
      <c r="G15" s="164" t="e">
        <f>+#REF!</f>
        <v>#REF!</v>
      </c>
    </row>
    <row r="16" spans="1:7" ht="15">
      <c r="A16" s="193">
        <f>+'Direct Care Benefits'!D17</f>
        <v>0</v>
      </c>
      <c r="B16" s="201">
        <f>+'Direct Care Benefits'!E17</f>
        <v>0</v>
      </c>
      <c r="C16" s="161" t="e">
        <f>+#REF!</f>
        <v>#REF!</v>
      </c>
      <c r="D16" s="31"/>
      <c r="E16" s="31"/>
      <c r="F16" s="177" t="e">
        <f>+#REF!</f>
        <v>#REF!</v>
      </c>
      <c r="G16" s="177" t="e">
        <f>+#REF!</f>
        <v>#REF!</v>
      </c>
    </row>
    <row r="17" spans="1:7" ht="15">
      <c r="A17" s="190">
        <f>+'Direct Care Benefits'!D18</f>
        <v>0</v>
      </c>
      <c r="B17" s="198">
        <f>+'Direct Care Benefits'!E18</f>
        <v>0</v>
      </c>
      <c r="C17" s="161" t="e">
        <f>+#REF!</f>
        <v>#REF!</v>
      </c>
      <c r="D17" s="183" t="e">
        <f>+#REF!</f>
        <v>#REF!</v>
      </c>
      <c r="E17" s="174">
        <f>+Productivity!H18</f>
        <v>0</v>
      </c>
      <c r="F17" s="29"/>
      <c r="G17" s="10"/>
    </row>
    <row r="18" spans="1:7" ht="15">
      <c r="A18" s="53"/>
      <c r="B18" s="199"/>
      <c r="C18" s="161" t="e">
        <f>+#REF!</f>
        <v>#REF!</v>
      </c>
      <c r="D18" s="183" t="e">
        <f>+#REF!</f>
        <v>#REF!</v>
      </c>
      <c r="E18" s="174">
        <f>+Productivity!H19</f>
        <v>0</v>
      </c>
      <c r="F18" s="177" t="e">
        <f>+#REF!</f>
        <v>#REF!</v>
      </c>
      <c r="G18" s="177" t="e">
        <f>+#REF!</f>
        <v>#REF!</v>
      </c>
    </row>
    <row r="19" spans="1:7" ht="15">
      <c r="A19" s="122">
        <f>+'Direct Care Benefits'!D20</f>
        <v>0</v>
      </c>
      <c r="B19" s="200">
        <f>+'Direct Care Benefits'!E20</f>
        <v>0</v>
      </c>
      <c r="C19" s="161" t="e">
        <f>+#REF!</f>
        <v>#REF!</v>
      </c>
      <c r="D19" s="183" t="e">
        <f>+#REF!</f>
        <v>#REF!</v>
      </c>
      <c r="E19" s="174">
        <f>+Productivity!H20</f>
        <v>0</v>
      </c>
      <c r="F19" s="177" t="e">
        <f>+#REF!</f>
        <v>#REF!</v>
      </c>
      <c r="G19" s="177" t="e">
        <f>+#REF!</f>
        <v>#REF!</v>
      </c>
    </row>
    <row r="20" spans="1:7" ht="15.75" thickBot="1">
      <c r="A20" s="122">
        <f>+'Direct Care Benefits'!D21</f>
        <v>0</v>
      </c>
      <c r="B20" s="202">
        <f>+'Direct Care Benefits'!E21</f>
        <v>0</v>
      </c>
      <c r="C20" s="162" t="e">
        <f>+#REF!</f>
        <v>#REF!</v>
      </c>
      <c r="D20" s="183" t="e">
        <f>+#REF!</f>
        <v>#REF!</v>
      </c>
      <c r="E20" s="174">
        <f>+Productivity!H21</f>
        <v>0</v>
      </c>
      <c r="F20" s="177" t="e">
        <f>+#REF!</f>
        <v>#REF!</v>
      </c>
      <c r="G20" s="177" t="e">
        <f>+#REF!</f>
        <v>#REF!</v>
      </c>
    </row>
    <row r="21" spans="1:7" ht="15">
      <c r="A21" s="121">
        <f>+'Direct Care Benefits'!D22</f>
        <v>0</v>
      </c>
      <c r="B21" s="203">
        <f>+'Direct Care Benefits'!E22</f>
        <v>0</v>
      </c>
      <c r="D21" s="184" t="e">
        <f>+#REF!</f>
        <v>#REF!</v>
      </c>
      <c r="E21" s="184">
        <f>+Productivity!H22</f>
      </c>
      <c r="F21" s="177" t="e">
        <f>+#REF!</f>
        <v>#REF!</v>
      </c>
      <c r="G21" s="177" t="e">
        <f>+#REF!</f>
        <v>#REF!</v>
      </c>
    </row>
    <row r="22" spans="1:7" ht="15">
      <c r="A22" s="121">
        <f>+'Direct Care Benefits'!D23</f>
        <v>0</v>
      </c>
      <c r="B22" s="203">
        <f>+'Direct Care Benefits'!E23</f>
        <v>0</v>
      </c>
      <c r="D22" s="31"/>
      <c r="E22" s="31"/>
      <c r="F22" s="181" t="e">
        <f>+#REF!</f>
        <v>#REF!</v>
      </c>
      <c r="G22" s="181" t="e">
        <f>+#REF!</f>
        <v>#REF!</v>
      </c>
    </row>
    <row r="23" spans="1:7" ht="15">
      <c r="A23" s="121">
        <f>+'Direct Care Benefits'!D24</f>
        <v>0</v>
      </c>
      <c r="B23" s="203">
        <f>+'Direct Care Benefits'!E24</f>
        <v>0</v>
      </c>
      <c r="D23" s="185" t="e">
        <f>+#REF!</f>
        <v>#REF!</v>
      </c>
      <c r="E23" s="33">
        <f>+Productivity!H24</f>
        <v>0</v>
      </c>
      <c r="F23" s="29"/>
      <c r="G23" s="29"/>
    </row>
    <row r="24" spans="1:7" ht="15">
      <c r="A24" s="123">
        <f>+'Direct Care Benefits'!D25</f>
        <v>0</v>
      </c>
      <c r="B24" s="204">
        <f>+'Direct Care Benefits'!E25</f>
        <v>0</v>
      </c>
      <c r="D24" s="185" t="e">
        <f>+#REF!</f>
        <v>#REF!</v>
      </c>
      <c r="E24" s="33">
        <f>+Productivity!H25</f>
        <v>0</v>
      </c>
      <c r="F24" s="34" t="e">
        <f>+#REF!</f>
        <v>#REF!</v>
      </c>
      <c r="G24" s="34" t="e">
        <f>+#REF!</f>
        <v>#REF!</v>
      </c>
    </row>
    <row r="25" spans="1:7" ht="15">
      <c r="A25" s="55"/>
      <c r="B25" s="205"/>
      <c r="D25" s="185" t="e">
        <f>+#REF!</f>
        <v>#REF!</v>
      </c>
      <c r="E25" s="33">
        <f>+Productivity!H26</f>
        <v>0</v>
      </c>
      <c r="F25" s="34" t="e">
        <f>+#REF!</f>
        <v>#REF!</v>
      </c>
      <c r="G25" s="34" t="e">
        <f>+#REF!</f>
        <v>#REF!</v>
      </c>
    </row>
    <row r="26" spans="1:7" ht="15">
      <c r="A26" s="206"/>
      <c r="B26" s="207"/>
      <c r="D26" s="185" t="e">
        <f>+#REF!</f>
        <v>#REF!</v>
      </c>
      <c r="E26" s="33">
        <f>+Productivity!H30</f>
        <v>0</v>
      </c>
      <c r="F26" s="34" t="e">
        <f>+#REF!</f>
        <v>#REF!</v>
      </c>
      <c r="G26" s="34" t="e">
        <f>+#REF!</f>
        <v>#REF!</v>
      </c>
    </row>
    <row r="27" spans="1:7" ht="15">
      <c r="A27" s="195">
        <f>+'Direct Care Benefits'!D27</f>
        <v>0</v>
      </c>
      <c r="B27" s="200">
        <f>+'Direct Care Benefits'!E27</f>
        <v>0</v>
      </c>
      <c r="D27" s="33" t="e">
        <f>+#REF!</f>
        <v>#REF!</v>
      </c>
      <c r="E27" s="33">
        <f>+Productivity!H31</f>
        <v>0</v>
      </c>
      <c r="F27" s="34" t="e">
        <f>+#REF!</f>
        <v>#REF!</v>
      </c>
      <c r="G27" s="34" t="e">
        <f>+#REF!</f>
        <v>#REF!</v>
      </c>
    </row>
    <row r="28" spans="1:7" ht="15">
      <c r="A28" s="194">
        <f>+'Direct Care Benefits'!D28</f>
        <v>0</v>
      </c>
      <c r="B28" s="208">
        <f>+'Direct Care Benefits'!E28</f>
        <v>0</v>
      </c>
      <c r="D28" s="185" t="e">
        <f>+#REF!</f>
        <v>#REF!</v>
      </c>
      <c r="E28" s="33">
        <f>+Productivity!H32</f>
        <v>0</v>
      </c>
      <c r="F28" s="180" t="e">
        <f>+#REF!</f>
        <v>#REF!</v>
      </c>
      <c r="G28" s="180" t="e">
        <f>+#REF!</f>
        <v>#REF!</v>
      </c>
    </row>
    <row r="29" spans="1:7" ht="15">
      <c r="A29" s="196">
        <f>+'Direct Care Benefits'!D29</f>
        <v>0</v>
      </c>
      <c r="B29" s="209">
        <f>+'Direct Care Benefits'!E29</f>
        <v>0</v>
      </c>
      <c r="D29" s="185" t="e">
        <f>+#REF!</f>
        <v>#REF!</v>
      </c>
      <c r="E29" s="33">
        <f>+Productivity!H33</f>
        <v>0</v>
      </c>
      <c r="F29" s="34" t="e">
        <f>+#REF!</f>
        <v>#REF!</v>
      </c>
      <c r="G29" s="34" t="e">
        <f>+#REF!</f>
        <v>#REF!</v>
      </c>
    </row>
    <row r="30" spans="1:7" ht="15">
      <c r="A30" s="197">
        <f>+'Direct Care Benefits'!D30</f>
        <v>0</v>
      </c>
      <c r="B30" s="209">
        <f>+'Direct Care Benefits'!E30</f>
        <v>0</v>
      </c>
      <c r="D30" s="185" t="e">
        <f>+#REF!</f>
        <v>#REF!</v>
      </c>
      <c r="E30" s="33">
        <f>+Productivity!H34</f>
        <v>0</v>
      </c>
      <c r="F30" s="34" t="e">
        <f>+#REF!</f>
        <v>#REF!</v>
      </c>
      <c r="G30" s="34" t="e">
        <f>+#REF!</f>
        <v>#REF!</v>
      </c>
    </row>
    <row r="31" spans="1:7" ht="15">
      <c r="A31" s="197">
        <f>+'Direct Care Benefits'!D31</f>
        <v>0</v>
      </c>
      <c r="B31" s="209">
        <f>+'Direct Care Benefits'!E31</f>
        <v>0</v>
      </c>
      <c r="D31" s="185" t="e">
        <f>+#REF!</f>
        <v>#REF!</v>
      </c>
      <c r="E31" s="33">
        <f>+Productivity!H35</f>
        <v>0</v>
      </c>
      <c r="F31" s="34" t="e">
        <f>+#REF!</f>
        <v>#REF!</v>
      </c>
      <c r="G31" s="34" t="e">
        <f>+#REF!</f>
        <v>#REF!</v>
      </c>
    </row>
    <row r="32" spans="1:7" ht="15">
      <c r="A32" s="197">
        <f>+'Direct Care Benefits'!D32</f>
        <v>0</v>
      </c>
      <c r="B32" s="209">
        <f>+'Direct Care Benefits'!E32</f>
        <v>0</v>
      </c>
      <c r="D32" s="185" t="e">
        <f>+#REF!</f>
        <v>#REF!</v>
      </c>
      <c r="E32" s="33">
        <f>+Productivity!H36</f>
        <v>0</v>
      </c>
      <c r="F32" s="34" t="e">
        <f>+#REF!</f>
        <v>#REF!</v>
      </c>
      <c r="G32" s="34" t="e">
        <f>+#REF!</f>
        <v>#REF!</v>
      </c>
    </row>
    <row r="33" spans="1:7" ht="15">
      <c r="A33" s="197">
        <f>+'Direct Care Benefits'!D33</f>
        <v>0</v>
      </c>
      <c r="B33" s="210">
        <f>+'Direct Care Benefits'!E33</f>
        <v>0</v>
      </c>
      <c r="D33" s="186" t="e">
        <f>+#REF!</f>
        <v>#REF!</v>
      </c>
      <c r="E33" s="186">
        <f>+Productivity!H37</f>
      </c>
      <c r="F33" s="34" t="e">
        <f>+#REF!</f>
        <v>#REF!</v>
      </c>
      <c r="G33" s="34" t="e">
        <f>+#REF!</f>
        <v>#REF!</v>
      </c>
    </row>
    <row r="34" spans="1:7" ht="15">
      <c r="A34" s="206"/>
      <c r="B34" s="207"/>
      <c r="D34" s="187" t="e">
        <f>+#REF!</f>
        <v>#REF!</v>
      </c>
      <c r="E34" s="175">
        <f>+Productivity!H38</f>
        <v>0</v>
      </c>
      <c r="F34" s="34" t="e">
        <f>+#REF!</f>
        <v>#REF!</v>
      </c>
      <c r="G34" s="34" t="e">
        <f>+#REF!</f>
        <v>#REF!</v>
      </c>
    </row>
    <row r="35" spans="1:7" ht="15.75" thickBot="1">
      <c r="A35" s="355">
        <f>+'Direct Care Benefits'!D35</f>
        <v>0</v>
      </c>
      <c r="B35" s="356">
        <f>+'Direct Care Benefits'!E35</f>
        <v>0</v>
      </c>
      <c r="D35" s="188" t="e">
        <f>+#REF!</f>
        <v>#REF!</v>
      </c>
      <c r="E35" s="176">
        <f>+Productivity!H39</f>
        <v>0</v>
      </c>
      <c r="F35" s="34" t="e">
        <f>+#REF!</f>
        <v>#REF!</v>
      </c>
      <c r="G35" s="34" t="e">
        <f>+#REF!</f>
        <v>#REF!</v>
      </c>
    </row>
    <row r="36" spans="1:7" ht="15">
      <c r="A36" s="357">
        <f>+'Direct Care Benefits'!D36</f>
        <v>0</v>
      </c>
      <c r="B36" s="358">
        <f>+'Direct Care Benefits'!E36</f>
        <v>0</v>
      </c>
      <c r="F36" s="165" t="e">
        <f>+#REF!</f>
        <v>#REF!</v>
      </c>
      <c r="G36" s="165" t="e">
        <f>+#REF!</f>
        <v>#REF!</v>
      </c>
    </row>
    <row r="37" spans="1:7" ht="15.75" thickBot="1">
      <c r="A37" s="359">
        <f>+'Direct Care Benefits'!D37</f>
        <v>0</v>
      </c>
      <c r="B37" s="360">
        <f>+'Direct Care Benefits'!E37</f>
        <v>0</v>
      </c>
      <c r="F37" s="166" t="e">
        <f>+#REF!</f>
        <v>#REF!</v>
      </c>
      <c r="G37" s="166" t="e">
        <f>+#REF!</f>
        <v>#REF!</v>
      </c>
    </row>
    <row r="38" spans="6:7" ht="15.75" thickBot="1">
      <c r="F38" s="167" t="e">
        <f>+#REF!</f>
        <v>#REF!</v>
      </c>
      <c r="G38" s="167" t="e">
        <f>+#REF!</f>
        <v>#REF!</v>
      </c>
    </row>
  </sheetData>
  <sheetProtection/>
  <mergeCells count="3">
    <mergeCell ref="A35:B35"/>
    <mergeCell ref="A36:B36"/>
    <mergeCell ref="A37:B37"/>
  </mergeCells>
  <conditionalFormatting sqref="B14:B17">
    <cfRule type="expression" priority="19" dxfId="1">
      <formula>$D$28="No"</formula>
    </cfRule>
  </conditionalFormatting>
  <conditionalFormatting sqref="B20:B24">
    <cfRule type="expression" priority="17" dxfId="1">
      <formula>$D$34="No"</formula>
    </cfRule>
  </conditionalFormatting>
  <conditionalFormatting sqref="B29:B33">
    <cfRule type="expression" priority="13" dxfId="1">
      <formula>$D$48="No"</formula>
    </cfRule>
  </conditionalFormatting>
  <conditionalFormatting sqref="D33:E33 G36">
    <cfRule type="cellIs" priority="12" dxfId="0" operator="equal" stopIfTrue="1">
      <formula>"No"</formula>
    </cfRule>
  </conditionalFormatting>
  <conditionalFormatting sqref="D21">
    <cfRule type="cellIs" priority="11" dxfId="0" operator="equal" stopIfTrue="1">
      <formula>"No"</formula>
    </cfRule>
  </conditionalFormatting>
  <conditionalFormatting sqref="E21">
    <cfRule type="cellIs" priority="7" dxfId="0" operator="equal" stopIfTrue="1">
      <formula>"No"</formula>
    </cfRule>
  </conditionalFormatting>
  <conditionalFormatting sqref="F22">
    <cfRule type="cellIs" priority="6" dxfId="0" operator="equal" stopIfTrue="1">
      <formula>"No"</formula>
    </cfRule>
  </conditionalFormatting>
  <conditionalFormatting sqref="F36">
    <cfRule type="cellIs" priority="4" dxfId="0" operator="equal" stopIfTrue="1">
      <formula>"No"</formula>
    </cfRule>
  </conditionalFormatting>
  <conditionalFormatting sqref="G22">
    <cfRule type="cellIs" priority="2" dxfId="0" operator="equal" stopIfTrue="1">
      <formula>"No"</formula>
    </cfRule>
  </conditionalFormatting>
  <conditionalFormatting sqref="B7:B11">
    <cfRule type="expression" priority="39" dxfId="0">
      <formula>SUM($D$17:$D$21)&lt;&gt;$D$16</formula>
    </cfRule>
  </conditionalFormatting>
  <conditionalFormatting sqref="A14:A17">
    <cfRule type="expression" priority="40" dxfId="1">
      <formula>ColumnsHidden!#REF!="No"</formula>
    </cfRule>
  </conditionalFormatting>
  <conditionalFormatting sqref="A20:A24">
    <cfRule type="expression" priority="41" dxfId="1">
      <formula>ColumnsHidden!#REF!="No"</formula>
    </cfRule>
  </conditionalFormatting>
  <conditionalFormatting sqref="A29:A33">
    <cfRule type="expression" priority="42" dxfId="1">
      <formula>ColumnsHidden!#REF!="No"</formula>
    </cfRule>
  </conditionalFormatting>
  <conditionalFormatting sqref="A7:A11">
    <cfRule type="expression" priority="44" dxfId="0">
      <formula>SUM(ColumnsHidden!#REF!)&lt;&gt;ColumnsHidden!#REF!</formula>
    </cfRule>
  </conditionalFormatting>
  <dataValidations count="11">
    <dataValidation type="decimal" allowBlank="1" showInputMessage="1" showErrorMessage="1" error="Please enter hours per week." sqref="A15:B15 A21:B21 A30:B30">
      <formula1>0</formula1>
      <formula2>80</formula2>
    </dataValidation>
    <dataValidation errorStyle="warning" type="decimal" allowBlank="1" showInputMessage="1" showErrorMessage="1" error="Please enter number of PTO days per year. Please double check this entry." sqref="A17:B17">
      <formula1>0</formula1>
      <formula2>35</formula2>
    </dataValidation>
    <dataValidation type="decimal" allowBlank="1" showInputMessage="1" showErrorMessage="1" error="Please enter a number less than or equal to total employees." sqref="B16 B22:B23 B31:B32">
      <formula1>0</formula1>
      <formula2>$D$16</formula2>
    </dataValidation>
    <dataValidation type="decimal" operator="greaterThanOrEqual" allowBlank="1" showInputMessage="1" showErrorMessage="1" error="Please enter a number." sqref="A35:B37 A24:B24 A33:B33 A6:B11 E23:E32 E10:E20 E6:G9 D4:D35 F10:G38">
      <formula1>0</formula1>
    </dataValidation>
    <dataValidation type="list" allowBlank="1" showInputMessage="1" showErrorMessage="1" sqref="A14:B14 A20:B20 A29:B29">
      <formula1>WaitingPeriod</formula1>
    </dataValidation>
    <dataValidation type="list" allowBlank="1" showInputMessage="1" showErrorMessage="1" sqref="A13:B13 A19:B19 A27:B27">
      <formula1>YesNo</formula1>
    </dataValidation>
    <dataValidation type="decimal" allowBlank="1" showInputMessage="1" showErrorMessage="1" error="Please enter a number equal to or less than total employees." sqref="A31:A32">
      <formula1>0</formula1>
      <formula2>ColumnsHidden!#REF!</formula2>
    </dataValidation>
    <dataValidation type="decimal" allowBlank="1" showInputMessage="1" showErrorMessage="1" error="Please enter a number less than or equal total employees." sqref="A22:A23">
      <formula1>0</formula1>
      <formula2>ColumnsHidden!#REF!</formula2>
    </dataValidation>
    <dataValidation type="decimal" allowBlank="1" showInputMessage="1" showErrorMessage="1" error="Please enter a number less than or equal to total employees." sqref="A16">
      <formula1>0</formula1>
      <formula2>ColumnsHidden!#REF!</formula2>
    </dataValidation>
    <dataValidation type="whole" operator="greaterThanOrEqual" allowBlank="1" showInputMessage="1" showErrorMessage="1" error="Please enter a number." sqref="E34:E35">
      <formula1>0</formula1>
    </dataValidation>
    <dataValidation type="list" allowBlank="1" showInputMessage="1" showErrorMessage="1" sqref="C16:C20">
      <formula1>$F$24:$F$28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A33"/>
  <sheetViews>
    <sheetView tabSelected="1" view="pageLayout" workbookViewId="0" topLeftCell="A1">
      <selection activeCell="A1" sqref="A1"/>
    </sheetView>
  </sheetViews>
  <sheetFormatPr defaultColWidth="9.140625" defaultRowHeight="12.75"/>
  <cols>
    <col min="1" max="1" width="128.140625" style="47" bestFit="1" customWidth="1"/>
    <col min="2" max="16384" width="9.140625" style="47" customWidth="1"/>
  </cols>
  <sheetData>
    <row r="2" ht="12.75">
      <c r="A2" s="42"/>
    </row>
    <row r="3" ht="12.75">
      <c r="A3" s="42"/>
    </row>
    <row r="4" ht="12.75">
      <c r="A4" s="42"/>
    </row>
    <row r="5" ht="12.75">
      <c r="A5" s="42"/>
    </row>
    <row r="6" ht="12.75">
      <c r="A6" s="42"/>
    </row>
    <row r="7" ht="12.75">
      <c r="A7" s="42"/>
    </row>
    <row r="8" ht="12.75"/>
    <row r="9" ht="12.75"/>
    <row r="10" ht="12.75"/>
    <row r="15" ht="30.75">
      <c r="A15" s="44"/>
    </row>
    <row r="16" ht="12.75">
      <c r="A16" s="361"/>
    </row>
    <row r="17" ht="30.75">
      <c r="A17" s="44" t="s">
        <v>147</v>
      </c>
    </row>
    <row r="18" ht="30.75">
      <c r="A18" s="44" t="s">
        <v>201</v>
      </c>
    </row>
    <row r="20" ht="30.75">
      <c r="A20" s="44" t="s">
        <v>92</v>
      </c>
    </row>
    <row r="21" ht="12.75">
      <c r="A21" s="42"/>
    </row>
    <row r="22" ht="12.75">
      <c r="A22" s="42"/>
    </row>
    <row r="23" ht="12.75">
      <c r="A23" s="42"/>
    </row>
    <row r="24" ht="12.75">
      <c r="A24" s="42"/>
    </row>
    <row r="26" ht="23.25">
      <c r="A26" s="43" t="s">
        <v>44</v>
      </c>
    </row>
    <row r="27" ht="23.25">
      <c r="A27" s="45"/>
    </row>
    <row r="28" ht="23.25">
      <c r="A28" s="46" t="s">
        <v>199</v>
      </c>
    </row>
    <row r="33" ht="15">
      <c r="A33" s="243" t="s">
        <v>164</v>
      </c>
    </row>
  </sheetData>
  <sheetProtection password="9357" sheet="1" selectLockedCells="1"/>
  <printOptions/>
  <pageMargins left="0.75" right="0.75" top="1" bottom="0.75" header="0.5" footer="0.5"/>
  <pageSetup fitToHeight="1" fitToWidth="1" horizontalDpi="600" verticalDpi="600" orientation="landscape" scale="94" r:id="rId2"/>
  <drawing r:id="rId1"/>
</worksheet>
</file>

<file path=xl/worksheets/sheet3.xml><?xml version="1.0" encoding="utf-8"?>
<worksheet xmlns="http://schemas.openxmlformats.org/spreadsheetml/2006/main" xmlns:r="http://schemas.openxmlformats.org/officeDocument/2006/relationships">
  <dimension ref="A1:E19"/>
  <sheetViews>
    <sheetView view="pageLayout" workbookViewId="0" topLeftCell="A1">
      <selection activeCell="B3" sqref="B3:D3"/>
    </sheetView>
  </sheetViews>
  <sheetFormatPr defaultColWidth="9.140625" defaultRowHeight="12.75"/>
  <cols>
    <col min="1" max="4" width="26.7109375" style="366" customWidth="1"/>
    <col min="5" max="16384" width="9.140625" style="366" customWidth="1"/>
  </cols>
  <sheetData>
    <row r="1" spans="1:5" ht="15">
      <c r="A1" s="364" t="s">
        <v>102</v>
      </c>
      <c r="B1" s="364"/>
      <c r="C1" s="364"/>
      <c r="D1" s="364"/>
      <c r="E1" s="365"/>
    </row>
    <row r="3" spans="1:4" ht="15">
      <c r="A3" s="367" t="s">
        <v>13</v>
      </c>
      <c r="B3" s="319"/>
      <c r="C3" s="320"/>
      <c r="D3" s="321"/>
    </row>
    <row r="4" spans="1:4" ht="15">
      <c r="A4" s="367" t="s">
        <v>14</v>
      </c>
      <c r="B4" s="314"/>
      <c r="C4" s="314"/>
      <c r="D4" s="314"/>
    </row>
    <row r="5" spans="1:3" ht="15">
      <c r="A5" s="367" t="s">
        <v>15</v>
      </c>
      <c r="B5" s="322"/>
      <c r="C5" s="322"/>
    </row>
    <row r="6" spans="1:3" ht="15">
      <c r="A6" s="367" t="s">
        <v>16</v>
      </c>
      <c r="B6" s="155"/>
      <c r="C6" s="368"/>
    </row>
    <row r="7" spans="1:3" ht="15">
      <c r="A7" s="367" t="s">
        <v>17</v>
      </c>
      <c r="B7" s="156"/>
      <c r="C7" s="368"/>
    </row>
    <row r="8" spans="1:4" ht="15">
      <c r="A8" s="367" t="s">
        <v>18</v>
      </c>
      <c r="B8" s="323"/>
      <c r="C8" s="321"/>
      <c r="D8" s="369"/>
    </row>
    <row r="9" spans="1:4" ht="15">
      <c r="A9" s="366" t="s">
        <v>36</v>
      </c>
      <c r="B9" s="319"/>
      <c r="C9" s="320"/>
      <c r="D9" s="321"/>
    </row>
    <row r="10" spans="1:2" ht="15">
      <c r="A10" s="366" t="s">
        <v>37</v>
      </c>
      <c r="B10" s="155"/>
    </row>
    <row r="11" spans="1:2" ht="15">
      <c r="A11" s="366" t="s">
        <v>38</v>
      </c>
      <c r="B11" s="157"/>
    </row>
    <row r="14" spans="1:4" ht="15">
      <c r="A14" s="364" t="s">
        <v>104</v>
      </c>
      <c r="B14" s="364"/>
      <c r="C14" s="364"/>
      <c r="D14" s="364"/>
    </row>
    <row r="15" spans="1:4" ht="15">
      <c r="A15" s="370"/>
      <c r="B15" s="370"/>
      <c r="C15" s="370"/>
      <c r="D15" s="370"/>
    </row>
    <row r="16" ht="15">
      <c r="A16" s="363" t="s">
        <v>19</v>
      </c>
    </row>
    <row r="17" spans="1:3" ht="15">
      <c r="A17" s="366" t="s">
        <v>169</v>
      </c>
      <c r="C17" s="158"/>
    </row>
    <row r="18" spans="1:3" ht="15">
      <c r="A18" s="366" t="s">
        <v>135</v>
      </c>
      <c r="C18" s="158"/>
    </row>
    <row r="19" spans="1:3" ht="15">
      <c r="A19" s="366" t="s">
        <v>105</v>
      </c>
      <c r="C19" s="236">
        <f>+C17+C18</f>
        <v>0</v>
      </c>
    </row>
  </sheetData>
  <sheetProtection password="9357" sheet="1" selectLockedCells="1"/>
  <mergeCells count="6">
    <mergeCell ref="A14:D14"/>
    <mergeCell ref="A1:D1"/>
    <mergeCell ref="B3:D3"/>
    <mergeCell ref="B5:C5"/>
    <mergeCell ref="B8:C8"/>
    <mergeCell ref="B9:D9"/>
  </mergeCells>
  <dataValidations count="1">
    <dataValidation type="decimal" operator="greaterThanOrEqual" allowBlank="1" showInputMessage="1" showErrorMessage="1" error="Please enter a number." sqref="C17:C19">
      <formula1>0</formula1>
    </dataValidation>
  </dataValidations>
  <printOptions/>
  <pageMargins left="0.75" right="0.75" top="1" bottom="1" header="0.5" footer="0.5"/>
  <pageSetup horizontalDpi="600" verticalDpi="600" orientation="landscape"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worksheet>
</file>

<file path=xl/worksheets/sheet4.xml><?xml version="1.0" encoding="utf-8"?>
<worksheet xmlns="http://schemas.openxmlformats.org/spreadsheetml/2006/main" xmlns:r="http://schemas.openxmlformats.org/officeDocument/2006/relationships">
  <dimension ref="A1:I64"/>
  <sheetViews>
    <sheetView view="pageLayout" workbookViewId="0" topLeftCell="A1">
      <selection activeCell="B10" sqref="B10"/>
    </sheetView>
  </sheetViews>
  <sheetFormatPr defaultColWidth="6.7109375" defaultRowHeight="12.75"/>
  <cols>
    <col min="1" max="1" width="5.7109375" style="372" customWidth="1"/>
    <col min="2" max="2" width="27.57421875" style="371" customWidth="1"/>
    <col min="3" max="3" width="8.7109375" style="404" customWidth="1"/>
    <col min="4" max="4" width="14.140625" style="405" customWidth="1"/>
    <col min="5" max="5" width="15.00390625" style="405" customWidth="1"/>
    <col min="6" max="7" width="17.7109375" style="406" customWidth="1"/>
    <col min="8" max="8" width="17.7109375" style="371" customWidth="1"/>
    <col min="9" max="249" width="9.140625" style="371" customWidth="1"/>
    <col min="250" max="250" width="4.7109375" style="371" customWidth="1"/>
    <col min="251" max="251" width="24.7109375" style="371" customWidth="1"/>
    <col min="252" max="16384" width="6.7109375" style="371" customWidth="1"/>
  </cols>
  <sheetData>
    <row r="1" spans="1:8" ht="15">
      <c r="A1" s="220">
        <f>IF(ISBLANK('Contact Info &amp; Revenues'!B3),"",'Contact Info &amp; Revenues'!B3)</f>
      </c>
      <c r="B1" s="220"/>
      <c r="C1" s="220"/>
      <c r="D1" s="220"/>
      <c r="E1" s="220"/>
      <c r="F1" s="220"/>
      <c r="G1" s="220"/>
      <c r="H1" s="220"/>
    </row>
    <row r="3" spans="2:8" ht="15">
      <c r="B3" s="373" t="s">
        <v>131</v>
      </c>
      <c r="C3" s="373"/>
      <c r="D3" s="373"/>
      <c r="E3" s="373"/>
      <c r="F3" s="373"/>
      <c r="G3" s="373"/>
      <c r="H3" s="373"/>
    </row>
    <row r="4" spans="2:7" ht="15">
      <c r="B4" s="374"/>
      <c r="C4" s="375"/>
      <c r="D4" s="374"/>
      <c r="E4" s="374"/>
      <c r="F4" s="374"/>
      <c r="G4" s="374"/>
    </row>
    <row r="5" spans="1:8" ht="15">
      <c r="A5" s="367"/>
      <c r="B5" s="363" t="s">
        <v>121</v>
      </c>
      <c r="C5" s="376"/>
      <c r="D5" s="377"/>
      <c r="E5" s="377"/>
      <c r="F5" s="378"/>
      <c r="G5" s="378"/>
      <c r="H5" s="366"/>
    </row>
    <row r="6" spans="1:8" ht="15.75" thickBot="1">
      <c r="A6" s="367"/>
      <c r="B6" s="363" t="s">
        <v>20</v>
      </c>
      <c r="C6" s="376"/>
      <c r="D6" s="377"/>
      <c r="E6" s="377"/>
      <c r="F6" s="378"/>
      <c r="G6" s="378"/>
      <c r="H6" s="366"/>
    </row>
    <row r="7" spans="1:8" ht="30" customHeight="1">
      <c r="A7" s="379" t="s">
        <v>4</v>
      </c>
      <c r="B7" s="380" t="s">
        <v>16</v>
      </c>
      <c r="C7" s="381" t="s">
        <v>66</v>
      </c>
      <c r="D7" s="382" t="s">
        <v>76</v>
      </c>
      <c r="E7" s="383" t="s">
        <v>21</v>
      </c>
      <c r="F7" s="384" t="s">
        <v>170</v>
      </c>
      <c r="G7" s="385"/>
      <c r="H7" s="386" t="s">
        <v>136</v>
      </c>
    </row>
    <row r="8" spans="1:8" ht="15" customHeight="1">
      <c r="A8" s="387"/>
      <c r="B8" s="388"/>
      <c r="C8" s="389"/>
      <c r="D8" s="390"/>
      <c r="E8" s="391"/>
      <c r="F8" s="392" t="s">
        <v>22</v>
      </c>
      <c r="G8" s="393" t="s">
        <v>23</v>
      </c>
      <c r="H8" s="394"/>
    </row>
    <row r="9" spans="1:8" ht="15">
      <c r="A9" s="395" t="s">
        <v>7</v>
      </c>
      <c r="B9" s="396" t="s">
        <v>39</v>
      </c>
      <c r="C9" s="397">
        <v>1</v>
      </c>
      <c r="D9" s="398">
        <v>75000</v>
      </c>
      <c r="E9" s="398">
        <v>6000</v>
      </c>
      <c r="F9" s="399">
        <v>0</v>
      </c>
      <c r="G9" s="399">
        <v>0.8</v>
      </c>
      <c r="H9" s="400">
        <v>0.2</v>
      </c>
    </row>
    <row r="10" spans="1:9" ht="15">
      <c r="A10" s="401">
        <v>1</v>
      </c>
      <c r="B10" s="135"/>
      <c r="C10" s="136"/>
      <c r="D10" s="137"/>
      <c r="E10" s="137"/>
      <c r="F10" s="138"/>
      <c r="G10" s="138"/>
      <c r="H10" s="237"/>
      <c r="I10" s="366">
        <f>IF(AND(SUM(F10:H10)&gt;0,SUM(F10:H10)&lt;&gt;1),"Error: allocation of time does not equal 100%","")</f>
      </c>
    </row>
    <row r="11" spans="1:9" ht="15">
      <c r="A11" s="362">
        <v>2</v>
      </c>
      <c r="B11" s="135"/>
      <c r="C11" s="136"/>
      <c r="D11" s="137"/>
      <c r="E11" s="137"/>
      <c r="F11" s="138"/>
      <c r="G11" s="138"/>
      <c r="H11" s="237"/>
      <c r="I11" s="366">
        <f aca="true" t="shared" si="0" ref="I11:I64">IF(AND(SUM(F11:H11)&gt;0,SUM(F11:H11)&lt;&gt;1),"Error: allocation of time does not equal 100%","")</f>
      </c>
    </row>
    <row r="12" spans="1:9" ht="15">
      <c r="A12" s="362">
        <v>3</v>
      </c>
      <c r="B12" s="135"/>
      <c r="C12" s="136"/>
      <c r="D12" s="137"/>
      <c r="E12" s="137"/>
      <c r="F12" s="138"/>
      <c r="G12" s="138"/>
      <c r="H12" s="237"/>
      <c r="I12" s="366">
        <f t="shared" si="0"/>
      </c>
    </row>
    <row r="13" spans="1:9" ht="15">
      <c r="A13" s="362">
        <v>4</v>
      </c>
      <c r="B13" s="135"/>
      <c r="C13" s="136"/>
      <c r="D13" s="137"/>
      <c r="E13" s="137"/>
      <c r="F13" s="138"/>
      <c r="G13" s="138"/>
      <c r="H13" s="237"/>
      <c r="I13" s="366">
        <f t="shared" si="0"/>
      </c>
    </row>
    <row r="14" spans="1:9" ht="15">
      <c r="A14" s="362">
        <v>5</v>
      </c>
      <c r="B14" s="135"/>
      <c r="C14" s="136"/>
      <c r="D14" s="137"/>
      <c r="E14" s="137"/>
      <c r="F14" s="138"/>
      <c r="G14" s="138"/>
      <c r="H14" s="237"/>
      <c r="I14" s="366">
        <f t="shared" si="0"/>
      </c>
    </row>
    <row r="15" spans="1:9" ht="15">
      <c r="A15" s="362">
        <v>6</v>
      </c>
      <c r="B15" s="135"/>
      <c r="C15" s="136"/>
      <c r="D15" s="137"/>
      <c r="E15" s="137"/>
      <c r="F15" s="138"/>
      <c r="G15" s="138"/>
      <c r="H15" s="237"/>
      <c r="I15" s="366">
        <f t="shared" si="0"/>
      </c>
    </row>
    <row r="16" spans="1:9" ht="15">
      <c r="A16" s="362">
        <v>7</v>
      </c>
      <c r="B16" s="135"/>
      <c r="C16" s="136"/>
      <c r="D16" s="137"/>
      <c r="E16" s="137"/>
      <c r="F16" s="138"/>
      <c r="G16" s="138"/>
      <c r="H16" s="237"/>
      <c r="I16" s="366">
        <f t="shared" si="0"/>
      </c>
    </row>
    <row r="17" spans="1:9" ht="15">
      <c r="A17" s="362">
        <v>8</v>
      </c>
      <c r="B17" s="135"/>
      <c r="C17" s="136"/>
      <c r="D17" s="137"/>
      <c r="E17" s="137"/>
      <c r="F17" s="138"/>
      <c r="G17" s="138"/>
      <c r="H17" s="237"/>
      <c r="I17" s="366">
        <f t="shared" si="0"/>
      </c>
    </row>
    <row r="18" spans="1:9" ht="15">
      <c r="A18" s="362">
        <v>9</v>
      </c>
      <c r="B18" s="135"/>
      <c r="C18" s="136"/>
      <c r="D18" s="137"/>
      <c r="E18" s="137"/>
      <c r="F18" s="138"/>
      <c r="G18" s="138"/>
      <c r="H18" s="237"/>
      <c r="I18" s="366">
        <f t="shared" si="0"/>
      </c>
    </row>
    <row r="19" spans="1:9" ht="15">
      <c r="A19" s="362">
        <v>10</v>
      </c>
      <c r="B19" s="135"/>
      <c r="C19" s="136"/>
      <c r="D19" s="137"/>
      <c r="E19" s="137"/>
      <c r="F19" s="138"/>
      <c r="G19" s="138"/>
      <c r="H19" s="237"/>
      <c r="I19" s="366">
        <f t="shared" si="0"/>
      </c>
    </row>
    <row r="20" spans="1:9" ht="15">
      <c r="A20" s="362">
        <v>11</v>
      </c>
      <c r="B20" s="135"/>
      <c r="C20" s="136"/>
      <c r="D20" s="137"/>
      <c r="E20" s="137"/>
      <c r="F20" s="138"/>
      <c r="G20" s="138"/>
      <c r="H20" s="237"/>
      <c r="I20" s="366">
        <f t="shared" si="0"/>
      </c>
    </row>
    <row r="21" spans="1:9" ht="15">
      <c r="A21" s="362">
        <v>12</v>
      </c>
      <c r="B21" s="135"/>
      <c r="C21" s="136"/>
      <c r="D21" s="137"/>
      <c r="E21" s="137"/>
      <c r="F21" s="138"/>
      <c r="G21" s="138"/>
      <c r="H21" s="237"/>
      <c r="I21" s="366">
        <f t="shared" si="0"/>
      </c>
    </row>
    <row r="22" spans="1:9" ht="15">
      <c r="A22" s="362">
        <v>13</v>
      </c>
      <c r="B22" s="135"/>
      <c r="C22" s="136"/>
      <c r="D22" s="137"/>
      <c r="E22" s="137"/>
      <c r="F22" s="138"/>
      <c r="G22" s="138"/>
      <c r="H22" s="237"/>
      <c r="I22" s="366">
        <f t="shared" si="0"/>
      </c>
    </row>
    <row r="23" spans="1:9" ht="15">
      <c r="A23" s="362">
        <v>14</v>
      </c>
      <c r="B23" s="135"/>
      <c r="C23" s="136"/>
      <c r="D23" s="137"/>
      <c r="E23" s="137"/>
      <c r="F23" s="138"/>
      <c r="G23" s="138"/>
      <c r="H23" s="237"/>
      <c r="I23" s="366">
        <f t="shared" si="0"/>
      </c>
    </row>
    <row r="24" spans="1:9" ht="15">
      <c r="A24" s="362">
        <v>15</v>
      </c>
      <c r="B24" s="135"/>
      <c r="C24" s="136"/>
      <c r="D24" s="137"/>
      <c r="E24" s="137"/>
      <c r="F24" s="138"/>
      <c r="G24" s="138"/>
      <c r="H24" s="237"/>
      <c r="I24" s="366">
        <f t="shared" si="0"/>
      </c>
    </row>
    <row r="25" spans="1:9" ht="15">
      <c r="A25" s="362">
        <v>16</v>
      </c>
      <c r="B25" s="135"/>
      <c r="C25" s="136"/>
      <c r="D25" s="137"/>
      <c r="E25" s="137"/>
      <c r="F25" s="138"/>
      <c r="G25" s="138"/>
      <c r="H25" s="237"/>
      <c r="I25" s="366">
        <f t="shared" si="0"/>
      </c>
    </row>
    <row r="26" spans="1:9" ht="15">
      <c r="A26" s="362">
        <v>17</v>
      </c>
      <c r="B26" s="135"/>
      <c r="C26" s="136"/>
      <c r="D26" s="137"/>
      <c r="E26" s="137"/>
      <c r="F26" s="138"/>
      <c r="G26" s="138"/>
      <c r="H26" s="237"/>
      <c r="I26" s="366">
        <f t="shared" si="0"/>
      </c>
    </row>
    <row r="27" spans="1:9" ht="15">
      <c r="A27" s="362">
        <v>18</v>
      </c>
      <c r="B27" s="135"/>
      <c r="C27" s="136"/>
      <c r="D27" s="137"/>
      <c r="E27" s="137"/>
      <c r="F27" s="138"/>
      <c r="G27" s="138"/>
      <c r="H27" s="237"/>
      <c r="I27" s="366">
        <f t="shared" si="0"/>
      </c>
    </row>
    <row r="28" spans="1:9" ht="15">
      <c r="A28" s="362">
        <v>19</v>
      </c>
      <c r="B28" s="135"/>
      <c r="C28" s="136"/>
      <c r="D28" s="137"/>
      <c r="E28" s="137"/>
      <c r="F28" s="138"/>
      <c r="G28" s="138"/>
      <c r="H28" s="237"/>
      <c r="I28" s="366">
        <f t="shared" si="0"/>
      </c>
    </row>
    <row r="29" spans="1:9" ht="15">
      <c r="A29" s="362">
        <v>20</v>
      </c>
      <c r="B29" s="135"/>
      <c r="C29" s="136"/>
      <c r="D29" s="137"/>
      <c r="E29" s="137"/>
      <c r="F29" s="138"/>
      <c r="G29" s="138"/>
      <c r="H29" s="237"/>
      <c r="I29" s="366">
        <f t="shared" si="0"/>
      </c>
    </row>
    <row r="30" spans="1:9" ht="15">
      <c r="A30" s="362">
        <v>21</v>
      </c>
      <c r="B30" s="135"/>
      <c r="C30" s="136"/>
      <c r="D30" s="137"/>
      <c r="E30" s="137"/>
      <c r="F30" s="138"/>
      <c r="G30" s="138"/>
      <c r="H30" s="237"/>
      <c r="I30" s="366">
        <f t="shared" si="0"/>
      </c>
    </row>
    <row r="31" spans="1:9" ht="15">
      <c r="A31" s="362">
        <v>22</v>
      </c>
      <c r="B31" s="135"/>
      <c r="C31" s="136"/>
      <c r="D31" s="137"/>
      <c r="E31" s="137"/>
      <c r="F31" s="138"/>
      <c r="G31" s="138"/>
      <c r="H31" s="237"/>
      <c r="I31" s="366">
        <f t="shared" si="0"/>
      </c>
    </row>
    <row r="32" spans="1:9" ht="15">
      <c r="A32" s="362">
        <v>23</v>
      </c>
      <c r="B32" s="135"/>
      <c r="C32" s="136"/>
      <c r="D32" s="137"/>
      <c r="E32" s="137"/>
      <c r="F32" s="138"/>
      <c r="G32" s="138"/>
      <c r="H32" s="237"/>
      <c r="I32" s="366">
        <f t="shared" si="0"/>
      </c>
    </row>
    <row r="33" spans="1:9" ht="15.75" thickBot="1">
      <c r="A33" s="402">
        <v>24</v>
      </c>
      <c r="B33" s="139"/>
      <c r="C33" s="140"/>
      <c r="D33" s="141"/>
      <c r="E33" s="141"/>
      <c r="F33" s="142"/>
      <c r="G33" s="142"/>
      <c r="H33" s="238"/>
      <c r="I33" s="366">
        <f t="shared" si="0"/>
      </c>
    </row>
    <row r="34" spans="1:9" ht="15">
      <c r="A34" s="403">
        <v>25</v>
      </c>
      <c r="B34" s="143"/>
      <c r="C34" s="144"/>
      <c r="D34" s="145"/>
      <c r="E34" s="145"/>
      <c r="F34" s="146"/>
      <c r="G34" s="146"/>
      <c r="H34" s="239"/>
      <c r="I34" s="366">
        <f t="shared" si="0"/>
      </c>
    </row>
    <row r="35" spans="1:9" ht="15">
      <c r="A35" s="362">
        <v>26</v>
      </c>
      <c r="B35" s="135"/>
      <c r="C35" s="136"/>
      <c r="D35" s="137"/>
      <c r="E35" s="137"/>
      <c r="F35" s="138"/>
      <c r="G35" s="138"/>
      <c r="H35" s="237"/>
      <c r="I35" s="366">
        <f t="shared" si="0"/>
      </c>
    </row>
    <row r="36" spans="1:9" ht="15">
      <c r="A36" s="362">
        <v>27</v>
      </c>
      <c r="B36" s="135"/>
      <c r="C36" s="136"/>
      <c r="D36" s="137"/>
      <c r="E36" s="137"/>
      <c r="F36" s="138"/>
      <c r="G36" s="138"/>
      <c r="H36" s="237"/>
      <c r="I36" s="366">
        <f t="shared" si="0"/>
      </c>
    </row>
    <row r="37" spans="1:9" ht="15">
      <c r="A37" s="362">
        <v>28</v>
      </c>
      <c r="B37" s="135"/>
      <c r="C37" s="136"/>
      <c r="D37" s="137"/>
      <c r="E37" s="137"/>
      <c r="F37" s="138"/>
      <c r="G37" s="138"/>
      <c r="H37" s="237"/>
      <c r="I37" s="366">
        <f t="shared" si="0"/>
      </c>
    </row>
    <row r="38" spans="1:9" ht="15">
      <c r="A38" s="362">
        <v>29</v>
      </c>
      <c r="B38" s="135"/>
      <c r="C38" s="136"/>
      <c r="D38" s="137"/>
      <c r="E38" s="137"/>
      <c r="F38" s="138"/>
      <c r="G38" s="138"/>
      <c r="H38" s="237"/>
      <c r="I38" s="366">
        <f t="shared" si="0"/>
      </c>
    </row>
    <row r="39" spans="1:9" ht="15">
      <c r="A39" s="362">
        <v>30</v>
      </c>
      <c r="B39" s="135"/>
      <c r="C39" s="136"/>
      <c r="D39" s="137"/>
      <c r="E39" s="137"/>
      <c r="F39" s="138"/>
      <c r="G39" s="138"/>
      <c r="H39" s="237"/>
      <c r="I39" s="366">
        <f t="shared" si="0"/>
      </c>
    </row>
    <row r="40" spans="1:9" ht="15">
      <c r="A40" s="362">
        <v>31</v>
      </c>
      <c r="B40" s="135"/>
      <c r="C40" s="136"/>
      <c r="D40" s="137"/>
      <c r="E40" s="137"/>
      <c r="F40" s="138"/>
      <c r="G40" s="138"/>
      <c r="H40" s="237"/>
      <c r="I40" s="366">
        <f t="shared" si="0"/>
      </c>
    </row>
    <row r="41" spans="1:9" ht="15">
      <c r="A41" s="362">
        <v>32</v>
      </c>
      <c r="B41" s="135"/>
      <c r="C41" s="136"/>
      <c r="D41" s="137"/>
      <c r="E41" s="137"/>
      <c r="F41" s="138"/>
      <c r="G41" s="138"/>
      <c r="H41" s="237"/>
      <c r="I41" s="366">
        <f t="shared" si="0"/>
      </c>
    </row>
    <row r="42" spans="1:9" ht="15">
      <c r="A42" s="362">
        <v>33</v>
      </c>
      <c r="B42" s="135"/>
      <c r="C42" s="136"/>
      <c r="D42" s="137"/>
      <c r="E42" s="137"/>
      <c r="F42" s="138"/>
      <c r="G42" s="138"/>
      <c r="H42" s="237"/>
      <c r="I42" s="366">
        <f t="shared" si="0"/>
      </c>
    </row>
    <row r="43" spans="1:9" ht="15">
      <c r="A43" s="362">
        <v>34</v>
      </c>
      <c r="B43" s="135"/>
      <c r="C43" s="136"/>
      <c r="D43" s="137"/>
      <c r="E43" s="137"/>
      <c r="F43" s="138"/>
      <c r="G43" s="138"/>
      <c r="H43" s="237"/>
      <c r="I43" s="366">
        <f t="shared" si="0"/>
      </c>
    </row>
    <row r="44" spans="1:9" ht="15">
      <c r="A44" s="362">
        <v>35</v>
      </c>
      <c r="B44" s="135"/>
      <c r="C44" s="136"/>
      <c r="D44" s="137"/>
      <c r="E44" s="137"/>
      <c r="F44" s="138"/>
      <c r="G44" s="138"/>
      <c r="H44" s="237"/>
      <c r="I44" s="366">
        <f t="shared" si="0"/>
      </c>
    </row>
    <row r="45" spans="1:9" ht="15">
      <c r="A45" s="362">
        <v>36</v>
      </c>
      <c r="B45" s="135"/>
      <c r="C45" s="136"/>
      <c r="D45" s="137"/>
      <c r="E45" s="137"/>
      <c r="F45" s="138"/>
      <c r="G45" s="138"/>
      <c r="H45" s="237"/>
      <c r="I45" s="366">
        <f t="shared" si="0"/>
      </c>
    </row>
    <row r="46" spans="1:9" ht="15">
      <c r="A46" s="362">
        <v>37</v>
      </c>
      <c r="B46" s="135"/>
      <c r="C46" s="136"/>
      <c r="D46" s="137"/>
      <c r="E46" s="137"/>
      <c r="F46" s="138"/>
      <c r="G46" s="138"/>
      <c r="H46" s="237"/>
      <c r="I46" s="366">
        <f t="shared" si="0"/>
      </c>
    </row>
    <row r="47" spans="1:9" ht="15">
      <c r="A47" s="362">
        <v>38</v>
      </c>
      <c r="B47" s="135"/>
      <c r="C47" s="136"/>
      <c r="D47" s="137"/>
      <c r="E47" s="137"/>
      <c r="F47" s="138"/>
      <c r="G47" s="138"/>
      <c r="H47" s="237"/>
      <c r="I47" s="366">
        <f t="shared" si="0"/>
      </c>
    </row>
    <row r="48" spans="1:9" ht="15">
      <c r="A48" s="362">
        <v>39</v>
      </c>
      <c r="B48" s="135"/>
      <c r="C48" s="136"/>
      <c r="D48" s="137"/>
      <c r="E48" s="137"/>
      <c r="F48" s="138"/>
      <c r="G48" s="138"/>
      <c r="H48" s="237"/>
      <c r="I48" s="366">
        <f t="shared" si="0"/>
      </c>
    </row>
    <row r="49" spans="1:9" ht="15">
      <c r="A49" s="362">
        <v>40</v>
      </c>
      <c r="B49" s="135"/>
      <c r="C49" s="136"/>
      <c r="D49" s="137"/>
      <c r="E49" s="137"/>
      <c r="F49" s="138"/>
      <c r="G49" s="138"/>
      <c r="H49" s="237"/>
      <c r="I49" s="366">
        <f t="shared" si="0"/>
      </c>
    </row>
    <row r="50" spans="1:9" ht="15">
      <c r="A50" s="362">
        <v>41</v>
      </c>
      <c r="B50" s="135"/>
      <c r="C50" s="136"/>
      <c r="D50" s="137"/>
      <c r="E50" s="137"/>
      <c r="F50" s="138"/>
      <c r="G50" s="138"/>
      <c r="H50" s="237"/>
      <c r="I50" s="366">
        <f t="shared" si="0"/>
      </c>
    </row>
    <row r="51" spans="1:9" ht="15">
      <c r="A51" s="362">
        <v>42</v>
      </c>
      <c r="B51" s="135"/>
      <c r="C51" s="136"/>
      <c r="D51" s="137"/>
      <c r="E51" s="137"/>
      <c r="F51" s="138"/>
      <c r="G51" s="138"/>
      <c r="H51" s="237"/>
      <c r="I51" s="366">
        <f t="shared" si="0"/>
      </c>
    </row>
    <row r="52" spans="1:9" ht="15">
      <c r="A52" s="362">
        <v>43</v>
      </c>
      <c r="B52" s="135"/>
      <c r="C52" s="136"/>
      <c r="D52" s="137"/>
      <c r="E52" s="137"/>
      <c r="F52" s="138"/>
      <c r="G52" s="138"/>
      <c r="H52" s="237"/>
      <c r="I52" s="366">
        <f t="shared" si="0"/>
      </c>
    </row>
    <row r="53" spans="1:9" ht="15">
      <c r="A53" s="362">
        <v>44</v>
      </c>
      <c r="B53" s="135"/>
      <c r="C53" s="136"/>
      <c r="D53" s="137"/>
      <c r="E53" s="137"/>
      <c r="F53" s="138"/>
      <c r="G53" s="138"/>
      <c r="H53" s="237"/>
      <c r="I53" s="366">
        <f t="shared" si="0"/>
      </c>
    </row>
    <row r="54" spans="1:9" ht="15">
      <c r="A54" s="362">
        <v>45</v>
      </c>
      <c r="B54" s="135"/>
      <c r="C54" s="136"/>
      <c r="D54" s="137"/>
      <c r="E54" s="137"/>
      <c r="F54" s="138"/>
      <c r="G54" s="138"/>
      <c r="H54" s="237"/>
      <c r="I54" s="366">
        <f t="shared" si="0"/>
      </c>
    </row>
    <row r="55" spans="1:9" ht="15">
      <c r="A55" s="362">
        <v>46</v>
      </c>
      <c r="B55" s="135"/>
      <c r="C55" s="136"/>
      <c r="D55" s="137"/>
      <c r="E55" s="137"/>
      <c r="F55" s="138"/>
      <c r="G55" s="138"/>
      <c r="H55" s="237"/>
      <c r="I55" s="366">
        <f t="shared" si="0"/>
      </c>
    </row>
    <row r="56" spans="1:9" ht="15">
      <c r="A56" s="362">
        <v>47</v>
      </c>
      <c r="B56" s="135"/>
      <c r="C56" s="136"/>
      <c r="D56" s="137"/>
      <c r="E56" s="137"/>
      <c r="F56" s="138"/>
      <c r="G56" s="138"/>
      <c r="H56" s="237"/>
      <c r="I56" s="366">
        <f t="shared" si="0"/>
      </c>
    </row>
    <row r="57" spans="1:9" ht="15">
      <c r="A57" s="362">
        <v>48</v>
      </c>
      <c r="B57" s="135"/>
      <c r="C57" s="136"/>
      <c r="D57" s="137"/>
      <c r="E57" s="137"/>
      <c r="F57" s="138"/>
      <c r="G57" s="138"/>
      <c r="H57" s="237"/>
      <c r="I57" s="366">
        <f t="shared" si="0"/>
      </c>
    </row>
    <row r="58" spans="1:9" ht="15">
      <c r="A58" s="362">
        <v>49</v>
      </c>
      <c r="B58" s="135"/>
      <c r="C58" s="136"/>
      <c r="D58" s="137"/>
      <c r="E58" s="137"/>
      <c r="F58" s="138"/>
      <c r="G58" s="138"/>
      <c r="H58" s="237"/>
      <c r="I58" s="366">
        <f t="shared" si="0"/>
      </c>
    </row>
    <row r="59" spans="1:9" ht="15">
      <c r="A59" s="362">
        <v>50</v>
      </c>
      <c r="B59" s="135"/>
      <c r="C59" s="136"/>
      <c r="D59" s="137"/>
      <c r="E59" s="137"/>
      <c r="F59" s="138"/>
      <c r="G59" s="138"/>
      <c r="H59" s="237"/>
      <c r="I59" s="366">
        <f t="shared" si="0"/>
      </c>
    </row>
    <row r="60" spans="1:9" ht="15">
      <c r="A60" s="362">
        <v>51</v>
      </c>
      <c r="B60" s="135"/>
      <c r="C60" s="136"/>
      <c r="D60" s="137"/>
      <c r="E60" s="137"/>
      <c r="F60" s="138"/>
      <c r="G60" s="138"/>
      <c r="H60" s="237"/>
      <c r="I60" s="366">
        <f t="shared" si="0"/>
      </c>
    </row>
    <row r="61" spans="1:9" ht="15">
      <c r="A61" s="362">
        <v>52</v>
      </c>
      <c r="B61" s="135"/>
      <c r="C61" s="136"/>
      <c r="D61" s="137"/>
      <c r="E61" s="137"/>
      <c r="F61" s="138"/>
      <c r="G61" s="138"/>
      <c r="H61" s="237"/>
      <c r="I61" s="366">
        <f t="shared" si="0"/>
      </c>
    </row>
    <row r="62" spans="1:9" ht="15">
      <c r="A62" s="362">
        <v>53</v>
      </c>
      <c r="B62" s="135"/>
      <c r="C62" s="136"/>
      <c r="D62" s="137"/>
      <c r="E62" s="137"/>
      <c r="F62" s="138"/>
      <c r="G62" s="138"/>
      <c r="H62" s="237"/>
      <c r="I62" s="366">
        <f t="shared" si="0"/>
      </c>
    </row>
    <row r="63" spans="1:9" ht="15">
      <c r="A63" s="362">
        <v>54</v>
      </c>
      <c r="B63" s="135"/>
      <c r="C63" s="136"/>
      <c r="D63" s="137"/>
      <c r="E63" s="137"/>
      <c r="F63" s="138"/>
      <c r="G63" s="138"/>
      <c r="H63" s="237"/>
      <c r="I63" s="366">
        <f t="shared" si="0"/>
      </c>
    </row>
    <row r="64" spans="1:9" ht="15.75" thickBot="1">
      <c r="A64" s="402">
        <v>55</v>
      </c>
      <c r="B64" s="147"/>
      <c r="C64" s="148"/>
      <c r="D64" s="149"/>
      <c r="E64" s="149"/>
      <c r="F64" s="150"/>
      <c r="G64" s="150"/>
      <c r="H64" s="240"/>
      <c r="I64" s="366">
        <f t="shared" si="0"/>
      </c>
    </row>
  </sheetData>
  <sheetProtection password="9357" sheet="1" selectLockedCells="1"/>
  <mergeCells count="8">
    <mergeCell ref="B3:H3"/>
    <mergeCell ref="H7:H8"/>
    <mergeCell ref="A7:A8"/>
    <mergeCell ref="B7:B8"/>
    <mergeCell ref="C7:C8"/>
    <mergeCell ref="D7:D8"/>
    <mergeCell ref="E7:E8"/>
    <mergeCell ref="F7:G7"/>
  </mergeCells>
  <dataValidations count="1">
    <dataValidation type="decimal" operator="greaterThanOrEqual" allowBlank="1" showInputMessage="1" showErrorMessage="1" error="Please enter a number." sqref="C10:H64">
      <formula1>0</formula1>
    </dataValidation>
  </dataValidations>
  <printOptions horizontalCentered="1"/>
  <pageMargins left="0.75" right="0.75" top="1" bottom="1" header="0.5" footer="0.5"/>
  <pageSetup horizontalDpi="600" verticalDpi="600" orientation="landscape" scale="90"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rowBreaks count="1" manualBreakCount="1">
    <brk id="33" max="7" man="1"/>
  </rowBreaks>
</worksheet>
</file>

<file path=xl/worksheets/sheet5.xml><?xml version="1.0" encoding="utf-8"?>
<worksheet xmlns="http://schemas.openxmlformats.org/spreadsheetml/2006/main" xmlns:r="http://schemas.openxmlformats.org/officeDocument/2006/relationships">
  <dimension ref="A1:G31"/>
  <sheetViews>
    <sheetView view="pageLayout" workbookViewId="0" topLeftCell="A1">
      <selection activeCell="D8" sqref="D8"/>
    </sheetView>
  </sheetViews>
  <sheetFormatPr defaultColWidth="20.7109375" defaultRowHeight="12.75"/>
  <cols>
    <col min="1" max="1" width="5.7109375" style="80" customWidth="1"/>
    <col min="2" max="2" width="22.7109375" style="81" customWidth="1"/>
    <col min="3" max="3" width="48.421875" style="81" customWidth="1"/>
    <col min="4" max="4" width="13.7109375" style="81" customWidth="1"/>
    <col min="5" max="5" width="16.421875" style="81" customWidth="1"/>
    <col min="6" max="6" width="17.28125" style="81" customWidth="1"/>
    <col min="7" max="251" width="9.140625" style="81" customWidth="1"/>
    <col min="252" max="16384" width="20.7109375" style="81" customWidth="1"/>
  </cols>
  <sheetData>
    <row r="1" spans="1:6" ht="15">
      <c r="A1" s="326">
        <f>IF(ISBLANK('Contact Info &amp; Revenues'!B3),"",'Contact Info &amp; Revenues'!B3)</f>
      </c>
      <c r="B1" s="326"/>
      <c r="C1" s="326"/>
      <c r="D1" s="326"/>
      <c r="E1" s="326"/>
      <c r="F1" s="326"/>
    </row>
    <row r="2" ht="6" customHeight="1"/>
    <row r="3" spans="1:6" ht="15">
      <c r="A3" s="327" t="s">
        <v>144</v>
      </c>
      <c r="B3" s="327"/>
      <c r="C3" s="327"/>
      <c r="D3" s="327"/>
      <c r="E3" s="327"/>
      <c r="F3" s="327"/>
    </row>
    <row r="4" spans="2:4" ht="6" customHeight="1">
      <c r="B4" s="316"/>
      <c r="C4" s="316"/>
      <c r="D4" s="316"/>
    </row>
    <row r="5" spans="2:4" ht="15.75" thickBot="1">
      <c r="B5" s="82" t="s">
        <v>20</v>
      </c>
      <c r="C5" s="83"/>
      <c r="D5" s="83"/>
    </row>
    <row r="6" spans="1:6" ht="29.25" customHeight="1">
      <c r="A6" s="333" t="s">
        <v>4</v>
      </c>
      <c r="B6" s="331" t="s">
        <v>67</v>
      </c>
      <c r="C6" s="331"/>
      <c r="D6" s="324" t="s">
        <v>24</v>
      </c>
      <c r="E6" s="324" t="s">
        <v>171</v>
      </c>
      <c r="F6" s="324" t="s">
        <v>136</v>
      </c>
    </row>
    <row r="7" spans="1:6" ht="15" customHeight="1" thickBot="1">
      <c r="A7" s="334"/>
      <c r="B7" s="332"/>
      <c r="C7" s="332"/>
      <c r="D7" s="325"/>
      <c r="E7" s="325"/>
      <c r="F7" s="325"/>
    </row>
    <row r="8" spans="1:7" ht="15">
      <c r="A8" s="129">
        <v>1</v>
      </c>
      <c r="B8" s="336" t="s">
        <v>122</v>
      </c>
      <c r="C8" s="337"/>
      <c r="D8" s="130"/>
      <c r="E8" s="245"/>
      <c r="F8" s="245"/>
      <c r="G8" s="86">
        <f>IF(AND(SUM(E8:F8)&gt;0,SUM(E8:F8)&lt;&gt;1),"Error: allocation of time does not equal 100%","")</f>
      </c>
    </row>
    <row r="9" spans="1:7" ht="15">
      <c r="A9" s="84">
        <f>+A8+1</f>
        <v>2</v>
      </c>
      <c r="B9" s="134" t="s">
        <v>25</v>
      </c>
      <c r="C9" s="100"/>
      <c r="D9" s="131"/>
      <c r="E9" s="246"/>
      <c r="F9" s="246"/>
      <c r="G9" s="86">
        <f aca="true" t="shared" si="0" ref="G9:G31">IF(AND(SUM(E9:F9)&gt;0,SUM(E9:F9)&lt;&gt;1),"Error: allocation of time does not equal 100%","")</f>
      </c>
    </row>
    <row r="10" spans="1:7" ht="15">
      <c r="A10" s="84">
        <f aca="true" t="shared" si="1" ref="A10:A31">+A9+1</f>
        <v>3</v>
      </c>
      <c r="B10" s="134" t="s">
        <v>77</v>
      </c>
      <c r="C10" s="101"/>
      <c r="D10" s="131"/>
      <c r="E10" s="246"/>
      <c r="F10" s="246"/>
      <c r="G10" s="86">
        <f t="shared" si="0"/>
      </c>
    </row>
    <row r="11" spans="1:7" ht="15">
      <c r="A11" s="84">
        <f t="shared" si="1"/>
        <v>4</v>
      </c>
      <c r="B11" s="330" t="s">
        <v>123</v>
      </c>
      <c r="C11" s="330"/>
      <c r="D11" s="99"/>
      <c r="E11" s="247"/>
      <c r="F11" s="247"/>
      <c r="G11" s="86">
        <f t="shared" si="0"/>
      </c>
    </row>
    <row r="12" spans="1:7" ht="15">
      <c r="A12" s="84">
        <f t="shared" si="1"/>
        <v>5</v>
      </c>
      <c r="B12" s="330" t="s">
        <v>93</v>
      </c>
      <c r="C12" s="330"/>
      <c r="D12" s="99"/>
      <c r="E12" s="247"/>
      <c r="F12" s="247"/>
      <c r="G12" s="86">
        <f t="shared" si="0"/>
      </c>
    </row>
    <row r="13" spans="1:7" ht="15">
      <c r="A13" s="84">
        <f t="shared" si="1"/>
        <v>6</v>
      </c>
      <c r="B13" s="330" t="s">
        <v>26</v>
      </c>
      <c r="C13" s="330"/>
      <c r="D13" s="99"/>
      <c r="E13" s="247"/>
      <c r="F13" s="247"/>
      <c r="G13" s="86">
        <f t="shared" si="0"/>
      </c>
    </row>
    <row r="14" spans="1:7" ht="15">
      <c r="A14" s="84">
        <f t="shared" si="1"/>
        <v>7</v>
      </c>
      <c r="B14" s="335" t="s">
        <v>27</v>
      </c>
      <c r="C14" s="335"/>
      <c r="D14" s="99"/>
      <c r="E14" s="247"/>
      <c r="F14" s="247"/>
      <c r="G14" s="86">
        <f t="shared" si="0"/>
      </c>
    </row>
    <row r="15" spans="1:7" ht="15">
      <c r="A15" s="84">
        <f t="shared" si="1"/>
        <v>8</v>
      </c>
      <c r="B15" s="328" t="s">
        <v>110</v>
      </c>
      <c r="C15" s="329"/>
      <c r="D15" s="99"/>
      <c r="E15" s="247"/>
      <c r="F15" s="247"/>
      <c r="G15" s="86">
        <f t="shared" si="0"/>
      </c>
    </row>
    <row r="16" spans="1:7" ht="15">
      <c r="A16" s="84">
        <f t="shared" si="1"/>
        <v>9</v>
      </c>
      <c r="B16" s="330" t="s">
        <v>124</v>
      </c>
      <c r="C16" s="330"/>
      <c r="D16" s="99"/>
      <c r="E16" s="247"/>
      <c r="F16" s="247"/>
      <c r="G16" s="86">
        <f t="shared" si="0"/>
      </c>
    </row>
    <row r="17" spans="1:7" ht="15">
      <c r="A17" s="84">
        <f t="shared" si="1"/>
        <v>10</v>
      </c>
      <c r="B17" s="335" t="s">
        <v>111</v>
      </c>
      <c r="C17" s="335"/>
      <c r="D17" s="99"/>
      <c r="E17" s="247"/>
      <c r="F17" s="247"/>
      <c r="G17" s="86">
        <f t="shared" si="0"/>
      </c>
    </row>
    <row r="18" spans="1:7" ht="15">
      <c r="A18" s="84">
        <f t="shared" si="1"/>
        <v>11</v>
      </c>
      <c r="B18" s="335" t="s">
        <v>125</v>
      </c>
      <c r="C18" s="335"/>
      <c r="D18" s="99"/>
      <c r="E18" s="247"/>
      <c r="F18" s="247"/>
      <c r="G18" s="86">
        <f t="shared" si="0"/>
      </c>
    </row>
    <row r="19" spans="1:7" ht="15">
      <c r="A19" s="84">
        <f t="shared" si="1"/>
        <v>12</v>
      </c>
      <c r="B19" s="335" t="s">
        <v>126</v>
      </c>
      <c r="C19" s="335"/>
      <c r="D19" s="99"/>
      <c r="E19" s="247"/>
      <c r="F19" s="247"/>
      <c r="G19" s="86">
        <f t="shared" si="0"/>
      </c>
    </row>
    <row r="20" spans="1:7" ht="15">
      <c r="A20" s="84">
        <f t="shared" si="1"/>
        <v>13</v>
      </c>
      <c r="B20" s="330" t="s">
        <v>94</v>
      </c>
      <c r="C20" s="330"/>
      <c r="D20" s="99"/>
      <c r="E20" s="247"/>
      <c r="F20" s="247"/>
      <c r="G20" s="86">
        <f t="shared" si="0"/>
      </c>
    </row>
    <row r="21" spans="1:7" ht="15">
      <c r="A21" s="84">
        <f t="shared" si="1"/>
        <v>14</v>
      </c>
      <c r="B21" s="335" t="s">
        <v>28</v>
      </c>
      <c r="C21" s="335"/>
      <c r="D21" s="99"/>
      <c r="E21" s="247"/>
      <c r="F21" s="247"/>
      <c r="G21" s="86">
        <f t="shared" si="0"/>
      </c>
    </row>
    <row r="22" spans="1:7" ht="15">
      <c r="A22" s="84">
        <f t="shared" si="1"/>
        <v>15</v>
      </c>
      <c r="B22" s="330" t="s">
        <v>29</v>
      </c>
      <c r="C22" s="330"/>
      <c r="D22" s="99"/>
      <c r="E22" s="247"/>
      <c r="F22" s="247"/>
      <c r="G22" s="86">
        <f t="shared" si="0"/>
      </c>
    </row>
    <row r="23" spans="1:7" ht="15">
      <c r="A23" s="84">
        <f t="shared" si="1"/>
        <v>16</v>
      </c>
      <c r="B23" s="335" t="s">
        <v>30</v>
      </c>
      <c r="C23" s="335"/>
      <c r="D23" s="99"/>
      <c r="E23" s="247"/>
      <c r="F23" s="247"/>
      <c r="G23" s="86">
        <f t="shared" si="0"/>
      </c>
    </row>
    <row r="24" spans="1:7" ht="15">
      <c r="A24" s="84">
        <f t="shared" si="1"/>
        <v>17</v>
      </c>
      <c r="B24" s="335" t="s">
        <v>31</v>
      </c>
      <c r="C24" s="335"/>
      <c r="D24" s="99"/>
      <c r="E24" s="247"/>
      <c r="F24" s="247"/>
      <c r="G24" s="86">
        <f t="shared" si="0"/>
      </c>
    </row>
    <row r="25" spans="1:7" ht="15">
      <c r="A25" s="84">
        <f t="shared" si="1"/>
        <v>18</v>
      </c>
      <c r="B25" s="330" t="s">
        <v>113</v>
      </c>
      <c r="C25" s="330"/>
      <c r="D25" s="99"/>
      <c r="E25" s="247"/>
      <c r="F25" s="247"/>
      <c r="G25" s="86">
        <f t="shared" si="0"/>
      </c>
    </row>
    <row r="26" spans="1:7" ht="15">
      <c r="A26" s="84">
        <f t="shared" si="1"/>
        <v>19</v>
      </c>
      <c r="B26" s="340" t="s">
        <v>112</v>
      </c>
      <c r="C26" s="341"/>
      <c r="D26" s="99"/>
      <c r="E26" s="247"/>
      <c r="F26" s="247"/>
      <c r="G26" s="86">
        <f t="shared" si="0"/>
      </c>
    </row>
    <row r="27" spans="1:7" ht="15">
      <c r="A27" s="84">
        <f t="shared" si="1"/>
        <v>20</v>
      </c>
      <c r="B27" s="328" t="s">
        <v>95</v>
      </c>
      <c r="C27" s="329"/>
      <c r="D27" s="99"/>
      <c r="E27" s="247"/>
      <c r="F27" s="247"/>
      <c r="G27" s="86">
        <f t="shared" si="0"/>
      </c>
    </row>
    <row r="28" spans="1:7" ht="15">
      <c r="A28" s="84">
        <f t="shared" si="1"/>
        <v>21</v>
      </c>
      <c r="B28" s="338" t="s">
        <v>137</v>
      </c>
      <c r="C28" s="339"/>
      <c r="D28" s="407"/>
      <c r="E28" s="408"/>
      <c r="F28" s="408"/>
      <c r="G28" s="86">
        <f t="shared" si="0"/>
      </c>
    </row>
    <row r="29" spans="1:7" ht="15">
      <c r="A29" s="84">
        <f t="shared" si="1"/>
        <v>22</v>
      </c>
      <c r="B29" s="315" t="s">
        <v>32</v>
      </c>
      <c r="C29" s="77" t="s">
        <v>33</v>
      </c>
      <c r="D29" s="99"/>
      <c r="E29" s="247"/>
      <c r="F29" s="247"/>
      <c r="G29" s="86">
        <f t="shared" si="0"/>
      </c>
    </row>
    <row r="30" spans="1:7" ht="15">
      <c r="A30" s="84">
        <f t="shared" si="1"/>
        <v>23</v>
      </c>
      <c r="B30" s="78" t="s">
        <v>34</v>
      </c>
      <c r="C30" s="77" t="s">
        <v>33</v>
      </c>
      <c r="D30" s="99"/>
      <c r="E30" s="247"/>
      <c r="F30" s="247"/>
      <c r="G30" s="86">
        <f t="shared" si="0"/>
      </c>
    </row>
    <row r="31" spans="1:7" ht="15.75" thickBot="1">
      <c r="A31" s="85">
        <f t="shared" si="1"/>
        <v>24</v>
      </c>
      <c r="B31" s="132" t="s">
        <v>35</v>
      </c>
      <c r="C31" s="79" t="s">
        <v>33</v>
      </c>
      <c r="D31" s="133"/>
      <c r="E31" s="248"/>
      <c r="F31" s="248"/>
      <c r="G31" s="86">
        <f t="shared" si="0"/>
      </c>
    </row>
  </sheetData>
  <sheetProtection password="9357" sheet="1" selectLockedCells="1"/>
  <mergeCells count="26">
    <mergeCell ref="B28:C28"/>
    <mergeCell ref="B19:C19"/>
    <mergeCell ref="B12:C12"/>
    <mergeCell ref="B18:C18"/>
    <mergeCell ref="B27:C27"/>
    <mergeCell ref="B24:C24"/>
    <mergeCell ref="B26:C26"/>
    <mergeCell ref="B20:C20"/>
    <mergeCell ref="B22:C22"/>
    <mergeCell ref="B23:C23"/>
    <mergeCell ref="B17:C17"/>
    <mergeCell ref="D6:D7"/>
    <mergeCell ref="B25:C25"/>
    <mergeCell ref="B14:C14"/>
    <mergeCell ref="B21:C21"/>
    <mergeCell ref="B13:C13"/>
    <mergeCell ref="B8:C8"/>
    <mergeCell ref="E6:E7"/>
    <mergeCell ref="F6:F7"/>
    <mergeCell ref="A1:F1"/>
    <mergeCell ref="A3:F3"/>
    <mergeCell ref="B15:C15"/>
    <mergeCell ref="B16:C16"/>
    <mergeCell ref="B11:C11"/>
    <mergeCell ref="B6:C7"/>
    <mergeCell ref="A6:A7"/>
  </mergeCells>
  <conditionalFormatting sqref="E8:F8">
    <cfRule type="expression" priority="9" dxfId="0" stopIfTrue="1">
      <formula>IF(SUM($E8:$F8)&lt;&gt;0,SUM($E8:$F8)&lt;&gt;1)</formula>
    </cfRule>
  </conditionalFormatting>
  <conditionalFormatting sqref="E9:F9">
    <cfRule type="expression" priority="8" dxfId="0" stopIfTrue="1">
      <formula>IF(SUM($E9:$F9)&lt;&gt;0,SUM($E9:$F9)&lt;&gt;1)</formula>
    </cfRule>
  </conditionalFormatting>
  <conditionalFormatting sqref="E10:F10">
    <cfRule type="expression" priority="7" dxfId="0" stopIfTrue="1">
      <formula>IF(SUM($E10:$F10)&lt;&gt;0,SUM($E10:$F10)&lt;&gt;1)</formula>
    </cfRule>
  </conditionalFormatting>
  <conditionalFormatting sqref="E11:F11">
    <cfRule type="expression" priority="6" dxfId="0" stopIfTrue="1">
      <formula>IF(SUM($E11:$F11)&lt;&gt;0,SUM($E11:$F11)&lt;&gt;1)</formula>
    </cfRule>
  </conditionalFormatting>
  <conditionalFormatting sqref="E12:F12">
    <cfRule type="expression" priority="5" dxfId="0" stopIfTrue="1">
      <formula>IF(SUM($E12:$F12)&lt;&gt;0,SUM($E12:$F12)&lt;&gt;1)</formula>
    </cfRule>
  </conditionalFormatting>
  <conditionalFormatting sqref="E13:F13">
    <cfRule type="expression" priority="4" dxfId="0" stopIfTrue="1">
      <formula>IF(SUM($E13:$F13)&lt;&gt;0,SUM($E13:$F13)&lt;&gt;1)</formula>
    </cfRule>
  </conditionalFormatting>
  <conditionalFormatting sqref="E14:F14">
    <cfRule type="expression" priority="3" dxfId="0" stopIfTrue="1">
      <formula>IF(SUM($E14:$F14)&lt;&gt;0,SUM($E14:$F14)&lt;&gt;1)</formula>
    </cfRule>
  </conditionalFormatting>
  <conditionalFormatting sqref="E15:F15">
    <cfRule type="expression" priority="2" dxfId="0" stopIfTrue="1">
      <formula>IF(SUM($E15:$F15)&lt;&gt;0,SUM($E15:$F15)&lt;&gt;1)</formula>
    </cfRule>
  </conditionalFormatting>
  <conditionalFormatting sqref="E16:F24">
    <cfRule type="expression" priority="1" dxfId="0" stopIfTrue="1">
      <formula>IF(SUM($E16:$F16)&lt;&gt;0,SUM($E16:$F16)&lt;&gt;1)</formula>
    </cfRule>
  </conditionalFormatting>
  <dataValidations count="1">
    <dataValidation type="decimal" operator="greaterThanOrEqual" allowBlank="1" showInputMessage="1" showErrorMessage="1" error="Please enter a number." sqref="D29:F31 D8:F27">
      <formula1>0</formula1>
    </dataValidation>
  </dataValidations>
  <printOptions horizontalCentered="1"/>
  <pageMargins left="0.25" right="0.25" top="1" bottom="0.75" header="0.5" footer="0.5"/>
  <pageSetup horizontalDpi="600" verticalDpi="600" orientation="landscape" scale="90"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worksheet>
</file>

<file path=xl/worksheets/sheet6.xml><?xml version="1.0" encoding="utf-8"?>
<worksheet xmlns="http://schemas.openxmlformats.org/spreadsheetml/2006/main" xmlns:r="http://schemas.openxmlformats.org/officeDocument/2006/relationships">
  <dimension ref="A1:K57"/>
  <sheetViews>
    <sheetView view="pageLayout" workbookViewId="0" topLeftCell="A1">
      <selection activeCell="B8" sqref="B8"/>
    </sheetView>
  </sheetViews>
  <sheetFormatPr defaultColWidth="9.140625" defaultRowHeight="12.75"/>
  <cols>
    <col min="1" max="1" width="5.7109375" style="22" customWidth="1"/>
    <col min="2" max="2" width="20.7109375" style="86" customWidth="1"/>
    <col min="3" max="3" width="10.28125" style="86" customWidth="1"/>
    <col min="4" max="4" width="11.7109375" style="86" customWidth="1"/>
    <col min="5" max="6" width="10.7109375" style="86" customWidth="1"/>
    <col min="7" max="8" width="10.7109375" style="95" customWidth="1"/>
    <col min="9" max="11" width="10.7109375" style="23" customWidth="1"/>
    <col min="12" max="16384" width="9.140625" style="86" customWidth="1"/>
  </cols>
  <sheetData>
    <row r="1" spans="1:11" ht="15">
      <c r="A1" s="326">
        <f>IF(ISBLANK('Contact Info &amp; Revenues'!B3),"",'Contact Info &amp; Revenues'!B3)</f>
      </c>
      <c r="B1" s="326"/>
      <c r="C1" s="326"/>
      <c r="D1" s="326"/>
      <c r="E1" s="326"/>
      <c r="F1" s="326"/>
      <c r="G1" s="326"/>
      <c r="H1" s="326"/>
      <c r="I1" s="326"/>
      <c r="J1" s="326"/>
      <c r="K1" s="326"/>
    </row>
    <row r="2" spans="1:11" ht="9" customHeight="1">
      <c r="A2" s="317"/>
      <c r="B2" s="19"/>
      <c r="C2" s="19"/>
      <c r="D2" s="19"/>
      <c r="E2" s="19"/>
      <c r="F2" s="19"/>
      <c r="G2" s="20"/>
      <c r="H2" s="20"/>
      <c r="I2" s="21"/>
      <c r="J2" s="21"/>
      <c r="K2" s="21"/>
    </row>
    <row r="3" spans="1:11" ht="15" customHeight="1">
      <c r="A3" s="351" t="s">
        <v>145</v>
      </c>
      <c r="B3" s="351"/>
      <c r="C3" s="351"/>
      <c r="D3" s="351"/>
      <c r="E3" s="351"/>
      <c r="F3" s="351"/>
      <c r="G3" s="351"/>
      <c r="H3" s="351"/>
      <c r="I3" s="351"/>
      <c r="J3" s="351"/>
      <c r="K3" s="351"/>
    </row>
    <row r="4" spans="2:11" ht="9" customHeight="1" thickBot="1">
      <c r="B4" s="344"/>
      <c r="C4" s="344"/>
      <c r="D4" s="344"/>
      <c r="E4" s="344"/>
      <c r="F4" s="344"/>
      <c r="G4" s="344"/>
      <c r="H4" s="344"/>
      <c r="J4" s="317"/>
      <c r="K4" s="317"/>
    </row>
    <row r="5" spans="1:11" ht="15">
      <c r="A5" s="24" t="s">
        <v>4</v>
      </c>
      <c r="B5" s="345" t="s">
        <v>5</v>
      </c>
      <c r="C5" s="347" t="s">
        <v>172</v>
      </c>
      <c r="D5" s="347" t="s">
        <v>6</v>
      </c>
      <c r="E5" s="347" t="s">
        <v>79</v>
      </c>
      <c r="F5" s="347" t="s">
        <v>96</v>
      </c>
      <c r="G5" s="352" t="s">
        <v>2</v>
      </c>
      <c r="H5" s="352" t="s">
        <v>97</v>
      </c>
      <c r="I5" s="342" t="s">
        <v>98</v>
      </c>
      <c r="J5" s="349" t="s">
        <v>168</v>
      </c>
      <c r="K5" s="350"/>
    </row>
    <row r="6" spans="1:11" ht="44.25" customHeight="1">
      <c r="A6" s="124"/>
      <c r="B6" s="346"/>
      <c r="C6" s="348"/>
      <c r="D6" s="348"/>
      <c r="E6" s="348"/>
      <c r="F6" s="348"/>
      <c r="G6" s="353"/>
      <c r="H6" s="353"/>
      <c r="I6" s="343"/>
      <c r="J6" s="312" t="s">
        <v>173</v>
      </c>
      <c r="K6" s="313" t="s">
        <v>174</v>
      </c>
    </row>
    <row r="7" spans="1:11" ht="15">
      <c r="A7" s="26" t="s">
        <v>7</v>
      </c>
      <c r="B7" s="112" t="s">
        <v>142</v>
      </c>
      <c r="C7" s="89" t="s">
        <v>71</v>
      </c>
      <c r="D7" s="89" t="s">
        <v>3</v>
      </c>
      <c r="E7" s="89" t="s">
        <v>8</v>
      </c>
      <c r="F7" s="113"/>
      <c r="G7" s="114">
        <v>4160</v>
      </c>
      <c r="H7" s="115">
        <v>43500</v>
      </c>
      <c r="I7" s="116">
        <f>H7/G7</f>
        <v>10.45673076923077</v>
      </c>
      <c r="J7" s="304">
        <v>40</v>
      </c>
      <c r="K7" s="305">
        <v>20</v>
      </c>
    </row>
    <row r="8" spans="1:11" ht="15">
      <c r="A8" s="26">
        <v>1</v>
      </c>
      <c r="B8" s="35"/>
      <c r="C8" s="36"/>
      <c r="D8" s="36"/>
      <c r="E8" s="221"/>
      <c r="F8" s="151"/>
      <c r="G8" s="37"/>
      <c r="H8" s="105"/>
      <c r="I8" s="409">
        <f>IF(AND(ISNUMBER(G8),ISNUMBER(H8)),H8/G8,"")</f>
      </c>
      <c r="J8" s="306"/>
      <c r="K8" s="307"/>
    </row>
    <row r="9" spans="1:11" ht="15">
      <c r="A9" s="26">
        <v>2</v>
      </c>
      <c r="B9" s="35"/>
      <c r="C9" s="36"/>
      <c r="D9" s="36"/>
      <c r="E9" s="221"/>
      <c r="F9" s="151"/>
      <c r="G9" s="37"/>
      <c r="H9" s="105"/>
      <c r="I9" s="409">
        <f aca="true" t="shared" si="0" ref="I9:I32">IF(AND(ISNUMBER(G9),ISNUMBER(H9)),H9/G9,"")</f>
      </c>
      <c r="J9" s="306"/>
      <c r="K9" s="307"/>
    </row>
    <row r="10" spans="1:11" ht="15">
      <c r="A10" s="26">
        <v>3</v>
      </c>
      <c r="B10" s="35"/>
      <c r="C10" s="36"/>
      <c r="D10" s="36"/>
      <c r="E10" s="221"/>
      <c r="F10" s="151"/>
      <c r="G10" s="37"/>
      <c r="H10" s="105"/>
      <c r="I10" s="409">
        <f t="shared" si="0"/>
      </c>
      <c r="J10" s="306"/>
      <c r="K10" s="307"/>
    </row>
    <row r="11" spans="1:11" ht="15">
      <c r="A11" s="26">
        <v>4</v>
      </c>
      <c r="B11" s="35"/>
      <c r="C11" s="36"/>
      <c r="D11" s="36"/>
      <c r="E11" s="221"/>
      <c r="F11" s="151"/>
      <c r="G11" s="37"/>
      <c r="H11" s="105"/>
      <c r="I11" s="409">
        <f t="shared" si="0"/>
      </c>
      <c r="J11" s="306"/>
      <c r="K11" s="307"/>
    </row>
    <row r="12" spans="1:11" ht="15">
      <c r="A12" s="26">
        <v>5</v>
      </c>
      <c r="B12" s="35"/>
      <c r="C12" s="36"/>
      <c r="D12" s="36"/>
      <c r="E12" s="221"/>
      <c r="F12" s="151"/>
      <c r="G12" s="37"/>
      <c r="H12" s="105"/>
      <c r="I12" s="409">
        <f t="shared" si="0"/>
      </c>
      <c r="J12" s="306"/>
      <c r="K12" s="307"/>
    </row>
    <row r="13" spans="1:11" ht="15">
      <c r="A13" s="26">
        <v>6</v>
      </c>
      <c r="B13" s="35"/>
      <c r="C13" s="36"/>
      <c r="D13" s="36"/>
      <c r="E13" s="221"/>
      <c r="F13" s="151"/>
      <c r="G13" s="37"/>
      <c r="H13" s="105"/>
      <c r="I13" s="409">
        <f t="shared" si="0"/>
      </c>
      <c r="J13" s="306"/>
      <c r="K13" s="307"/>
    </row>
    <row r="14" spans="1:11" ht="15">
      <c r="A14" s="26">
        <v>7</v>
      </c>
      <c r="B14" s="35"/>
      <c r="C14" s="36"/>
      <c r="D14" s="36"/>
      <c r="E14" s="221"/>
      <c r="F14" s="151"/>
      <c r="G14" s="37"/>
      <c r="H14" s="105"/>
      <c r="I14" s="409">
        <f t="shared" si="0"/>
      </c>
      <c r="J14" s="306"/>
      <c r="K14" s="307"/>
    </row>
    <row r="15" spans="1:11" ht="15">
      <c r="A15" s="26">
        <v>8</v>
      </c>
      <c r="B15" s="35"/>
      <c r="C15" s="36"/>
      <c r="D15" s="36"/>
      <c r="E15" s="221"/>
      <c r="F15" s="151"/>
      <c r="G15" s="37"/>
      <c r="H15" s="105"/>
      <c r="I15" s="409">
        <f t="shared" si="0"/>
      </c>
      <c r="J15" s="306"/>
      <c r="K15" s="307"/>
    </row>
    <row r="16" spans="1:11" ht="15">
      <c r="A16" s="26">
        <v>9</v>
      </c>
      <c r="B16" s="35"/>
      <c r="C16" s="36"/>
      <c r="D16" s="36"/>
      <c r="E16" s="221"/>
      <c r="F16" s="151"/>
      <c r="G16" s="37"/>
      <c r="H16" s="105"/>
      <c r="I16" s="409">
        <f t="shared" si="0"/>
      </c>
      <c r="J16" s="306"/>
      <c r="K16" s="307"/>
    </row>
    <row r="17" spans="1:11" ht="15">
      <c r="A17" s="26">
        <v>10</v>
      </c>
      <c r="B17" s="35"/>
      <c r="C17" s="36"/>
      <c r="D17" s="36"/>
      <c r="E17" s="221"/>
      <c r="F17" s="151"/>
      <c r="G17" s="37"/>
      <c r="H17" s="105"/>
      <c r="I17" s="409">
        <f t="shared" si="0"/>
      </c>
      <c r="J17" s="306"/>
      <c r="K17" s="307"/>
    </row>
    <row r="18" spans="1:11" ht="15">
      <c r="A18" s="26">
        <v>11</v>
      </c>
      <c r="B18" s="35"/>
      <c r="C18" s="36"/>
      <c r="D18" s="36"/>
      <c r="E18" s="221"/>
      <c r="F18" s="151"/>
      <c r="G18" s="37"/>
      <c r="H18" s="105"/>
      <c r="I18" s="409">
        <f t="shared" si="0"/>
      </c>
      <c r="J18" s="306"/>
      <c r="K18" s="307"/>
    </row>
    <row r="19" spans="1:11" ht="15">
      <c r="A19" s="26">
        <v>12</v>
      </c>
      <c r="B19" s="35"/>
      <c r="C19" s="36"/>
      <c r="D19" s="36"/>
      <c r="E19" s="221"/>
      <c r="F19" s="151"/>
      <c r="G19" s="37"/>
      <c r="H19" s="105"/>
      <c r="I19" s="409">
        <f t="shared" si="0"/>
      </c>
      <c r="J19" s="306"/>
      <c r="K19" s="307"/>
    </row>
    <row r="20" spans="1:11" ht="15">
      <c r="A20" s="26">
        <v>13</v>
      </c>
      <c r="B20" s="35"/>
      <c r="C20" s="36"/>
      <c r="D20" s="36"/>
      <c r="E20" s="221"/>
      <c r="F20" s="151"/>
      <c r="G20" s="37"/>
      <c r="H20" s="105"/>
      <c r="I20" s="409">
        <f t="shared" si="0"/>
      </c>
      <c r="J20" s="306"/>
      <c r="K20" s="307"/>
    </row>
    <row r="21" spans="1:11" ht="15">
      <c r="A21" s="26">
        <v>14</v>
      </c>
      <c r="B21" s="35"/>
      <c r="C21" s="36"/>
      <c r="D21" s="36"/>
      <c r="E21" s="221"/>
      <c r="F21" s="151"/>
      <c r="G21" s="37"/>
      <c r="H21" s="105"/>
      <c r="I21" s="409">
        <f t="shared" si="0"/>
      </c>
      <c r="J21" s="306"/>
      <c r="K21" s="307"/>
    </row>
    <row r="22" spans="1:11" ht="15">
      <c r="A22" s="26">
        <v>15</v>
      </c>
      <c r="B22" s="35"/>
      <c r="C22" s="36"/>
      <c r="D22" s="36"/>
      <c r="E22" s="221"/>
      <c r="F22" s="151"/>
      <c r="G22" s="37"/>
      <c r="H22" s="105"/>
      <c r="I22" s="409">
        <f t="shared" si="0"/>
      </c>
      <c r="J22" s="306"/>
      <c r="K22" s="307"/>
    </row>
    <row r="23" spans="1:11" ht="15">
      <c r="A23" s="26">
        <v>16</v>
      </c>
      <c r="B23" s="35"/>
      <c r="C23" s="36"/>
      <c r="D23" s="36"/>
      <c r="E23" s="221"/>
      <c r="F23" s="151"/>
      <c r="G23" s="37"/>
      <c r="H23" s="105"/>
      <c r="I23" s="409">
        <f t="shared" si="0"/>
      </c>
      <c r="J23" s="306"/>
      <c r="K23" s="307"/>
    </row>
    <row r="24" spans="1:11" ht="15">
      <c r="A24" s="26">
        <v>17</v>
      </c>
      <c r="B24" s="35"/>
      <c r="C24" s="36"/>
      <c r="D24" s="36"/>
      <c r="E24" s="221"/>
      <c r="F24" s="151"/>
      <c r="G24" s="37"/>
      <c r="H24" s="105"/>
      <c r="I24" s="409">
        <f t="shared" si="0"/>
      </c>
      <c r="J24" s="306"/>
      <c r="K24" s="307"/>
    </row>
    <row r="25" spans="1:11" ht="15">
      <c r="A25" s="26">
        <v>18</v>
      </c>
      <c r="B25" s="35"/>
      <c r="C25" s="36"/>
      <c r="D25" s="36"/>
      <c r="E25" s="221"/>
      <c r="F25" s="151"/>
      <c r="G25" s="37"/>
      <c r="H25" s="105"/>
      <c r="I25" s="409">
        <f t="shared" si="0"/>
      </c>
      <c r="J25" s="306"/>
      <c r="K25" s="307"/>
    </row>
    <row r="26" spans="1:11" ht="15">
      <c r="A26" s="26">
        <v>19</v>
      </c>
      <c r="B26" s="35"/>
      <c r="C26" s="36"/>
      <c r="D26" s="36"/>
      <c r="E26" s="221"/>
      <c r="F26" s="151"/>
      <c r="G26" s="37"/>
      <c r="H26" s="105"/>
      <c r="I26" s="409">
        <f t="shared" si="0"/>
      </c>
      <c r="J26" s="306"/>
      <c r="K26" s="307"/>
    </row>
    <row r="27" spans="1:11" ht="15">
      <c r="A27" s="26">
        <v>20</v>
      </c>
      <c r="B27" s="35"/>
      <c r="C27" s="36"/>
      <c r="D27" s="36"/>
      <c r="E27" s="221"/>
      <c r="F27" s="151"/>
      <c r="G27" s="37"/>
      <c r="H27" s="105"/>
      <c r="I27" s="409">
        <f t="shared" si="0"/>
      </c>
      <c r="J27" s="306"/>
      <c r="K27" s="307"/>
    </row>
    <row r="28" spans="1:11" ht="15">
      <c r="A28" s="26">
        <v>21</v>
      </c>
      <c r="B28" s="35"/>
      <c r="C28" s="36"/>
      <c r="D28" s="36"/>
      <c r="E28" s="221"/>
      <c r="F28" s="151"/>
      <c r="G28" s="37"/>
      <c r="H28" s="105"/>
      <c r="I28" s="409">
        <f t="shared" si="0"/>
      </c>
      <c r="J28" s="306"/>
      <c r="K28" s="307"/>
    </row>
    <row r="29" spans="1:11" ht="15">
      <c r="A29" s="26">
        <v>22</v>
      </c>
      <c r="B29" s="35"/>
      <c r="C29" s="36"/>
      <c r="D29" s="36"/>
      <c r="E29" s="221"/>
      <c r="F29" s="151"/>
      <c r="G29" s="37"/>
      <c r="H29" s="105"/>
      <c r="I29" s="409">
        <f t="shared" si="0"/>
      </c>
      <c r="J29" s="306"/>
      <c r="K29" s="307"/>
    </row>
    <row r="30" spans="1:11" ht="15">
      <c r="A30" s="26">
        <v>23</v>
      </c>
      <c r="B30" s="35"/>
      <c r="C30" s="36"/>
      <c r="D30" s="36"/>
      <c r="E30" s="221"/>
      <c r="F30" s="151"/>
      <c r="G30" s="37"/>
      <c r="H30" s="105"/>
      <c r="I30" s="409">
        <f t="shared" si="0"/>
      </c>
      <c r="J30" s="306"/>
      <c r="K30" s="307"/>
    </row>
    <row r="31" spans="1:11" ht="15">
      <c r="A31" s="26">
        <v>24</v>
      </c>
      <c r="B31" s="35"/>
      <c r="C31" s="36"/>
      <c r="D31" s="36"/>
      <c r="E31" s="221"/>
      <c r="F31" s="151"/>
      <c r="G31" s="37"/>
      <c r="H31" s="105"/>
      <c r="I31" s="409">
        <f t="shared" si="0"/>
      </c>
      <c r="J31" s="306"/>
      <c r="K31" s="307"/>
    </row>
    <row r="32" spans="1:11" ht="15.75" thickBot="1">
      <c r="A32" s="27">
        <v>25</v>
      </c>
      <c r="B32" s="38"/>
      <c r="C32" s="39"/>
      <c r="D32" s="39"/>
      <c r="E32" s="222"/>
      <c r="F32" s="152"/>
      <c r="G32" s="40"/>
      <c r="H32" s="106"/>
      <c r="I32" s="410">
        <f t="shared" si="0"/>
      </c>
      <c r="J32" s="308"/>
      <c r="K32" s="309"/>
    </row>
    <row r="33" spans="1:11" ht="15">
      <c r="A33" s="107">
        <v>26</v>
      </c>
      <c r="B33" s="108"/>
      <c r="C33" s="109"/>
      <c r="D33" s="109"/>
      <c r="E33" s="223"/>
      <c r="F33" s="153"/>
      <c r="G33" s="110"/>
      <c r="H33" s="111"/>
      <c r="I33" s="411">
        <f>IF(AND(ISNUMBER(G33),ISNUMBER(H33)),H33/G33,"")</f>
      </c>
      <c r="J33" s="310"/>
      <c r="K33" s="311"/>
    </row>
    <row r="34" spans="1:11" ht="15">
      <c r="A34" s="26">
        <v>27</v>
      </c>
      <c r="B34" s="35"/>
      <c r="C34" s="36"/>
      <c r="D34" s="36"/>
      <c r="E34" s="221"/>
      <c r="F34" s="151"/>
      <c r="G34" s="37"/>
      <c r="H34" s="105"/>
      <c r="I34" s="409">
        <f aca="true" t="shared" si="1" ref="I34:I57">IF(AND(ISNUMBER(G34),ISNUMBER(H34)),H34/G34,"")</f>
      </c>
      <c r="J34" s="306"/>
      <c r="K34" s="307"/>
    </row>
    <row r="35" spans="1:11" ht="15">
      <c r="A35" s="26">
        <v>28</v>
      </c>
      <c r="B35" s="35"/>
      <c r="C35" s="36"/>
      <c r="D35" s="36"/>
      <c r="E35" s="221"/>
      <c r="F35" s="151"/>
      <c r="G35" s="37"/>
      <c r="H35" s="105"/>
      <c r="I35" s="409">
        <f t="shared" si="1"/>
      </c>
      <c r="J35" s="306"/>
      <c r="K35" s="307"/>
    </row>
    <row r="36" spans="1:11" ht="15">
      <c r="A36" s="26">
        <v>29</v>
      </c>
      <c r="B36" s="35"/>
      <c r="C36" s="36"/>
      <c r="D36" s="36"/>
      <c r="E36" s="221"/>
      <c r="F36" s="151"/>
      <c r="G36" s="37"/>
      <c r="H36" s="105"/>
      <c r="I36" s="409">
        <f t="shared" si="1"/>
      </c>
      <c r="J36" s="306"/>
      <c r="K36" s="307"/>
    </row>
    <row r="37" spans="1:11" ht="15">
      <c r="A37" s="26">
        <v>30</v>
      </c>
      <c r="B37" s="35"/>
      <c r="C37" s="36"/>
      <c r="D37" s="36"/>
      <c r="E37" s="221"/>
      <c r="F37" s="151"/>
      <c r="G37" s="37"/>
      <c r="H37" s="105"/>
      <c r="I37" s="409">
        <f t="shared" si="1"/>
      </c>
      <c r="J37" s="306"/>
      <c r="K37" s="307"/>
    </row>
    <row r="38" spans="1:11" ht="15">
      <c r="A38" s="26">
        <v>31</v>
      </c>
      <c r="B38" s="35"/>
      <c r="C38" s="36"/>
      <c r="D38" s="36"/>
      <c r="E38" s="221"/>
      <c r="F38" s="151"/>
      <c r="G38" s="37"/>
      <c r="H38" s="105"/>
      <c r="I38" s="409">
        <f t="shared" si="1"/>
      </c>
      <c r="J38" s="306"/>
      <c r="K38" s="307"/>
    </row>
    <row r="39" spans="1:11" ht="15">
      <c r="A39" s="26">
        <v>32</v>
      </c>
      <c r="B39" s="35"/>
      <c r="C39" s="36"/>
      <c r="D39" s="36"/>
      <c r="E39" s="221"/>
      <c r="F39" s="151"/>
      <c r="G39" s="37"/>
      <c r="H39" s="105"/>
      <c r="I39" s="409">
        <f t="shared" si="1"/>
      </c>
      <c r="J39" s="306"/>
      <c r="K39" s="307"/>
    </row>
    <row r="40" spans="1:11" ht="15">
      <c r="A40" s="26">
        <v>33</v>
      </c>
      <c r="B40" s="35"/>
      <c r="C40" s="36"/>
      <c r="D40" s="36"/>
      <c r="E40" s="221"/>
      <c r="F40" s="151"/>
      <c r="G40" s="37"/>
      <c r="H40" s="105"/>
      <c r="I40" s="409">
        <f t="shared" si="1"/>
      </c>
      <c r="J40" s="306"/>
      <c r="K40" s="307"/>
    </row>
    <row r="41" spans="1:11" ht="15">
      <c r="A41" s="26">
        <v>34</v>
      </c>
      <c r="B41" s="35"/>
      <c r="C41" s="36"/>
      <c r="D41" s="36"/>
      <c r="E41" s="221"/>
      <c r="F41" s="151"/>
      <c r="G41" s="37"/>
      <c r="H41" s="105"/>
      <c r="I41" s="409">
        <f t="shared" si="1"/>
      </c>
      <c r="J41" s="306"/>
      <c r="K41" s="307"/>
    </row>
    <row r="42" spans="1:11" ht="15">
      <c r="A42" s="26">
        <v>35</v>
      </c>
      <c r="B42" s="35"/>
      <c r="C42" s="36"/>
      <c r="D42" s="36"/>
      <c r="E42" s="221"/>
      <c r="F42" s="151"/>
      <c r="G42" s="37"/>
      <c r="H42" s="105"/>
      <c r="I42" s="409">
        <f t="shared" si="1"/>
      </c>
      <c r="J42" s="306"/>
      <c r="K42" s="307"/>
    </row>
    <row r="43" spans="1:11" ht="15">
      <c r="A43" s="26">
        <v>36</v>
      </c>
      <c r="B43" s="35"/>
      <c r="C43" s="36"/>
      <c r="D43" s="36"/>
      <c r="E43" s="221"/>
      <c r="F43" s="151"/>
      <c r="G43" s="37"/>
      <c r="H43" s="105"/>
      <c r="I43" s="409">
        <f t="shared" si="1"/>
      </c>
      <c r="J43" s="306"/>
      <c r="K43" s="307"/>
    </row>
    <row r="44" spans="1:11" ht="15">
      <c r="A44" s="26">
        <v>37</v>
      </c>
      <c r="B44" s="35"/>
      <c r="C44" s="36"/>
      <c r="D44" s="36"/>
      <c r="E44" s="221"/>
      <c r="F44" s="151"/>
      <c r="G44" s="37"/>
      <c r="H44" s="105"/>
      <c r="I44" s="409">
        <f t="shared" si="1"/>
      </c>
      <c r="J44" s="306"/>
      <c r="K44" s="307"/>
    </row>
    <row r="45" spans="1:11" ht="15">
      <c r="A45" s="26">
        <v>38</v>
      </c>
      <c r="B45" s="35"/>
      <c r="C45" s="36"/>
      <c r="D45" s="36"/>
      <c r="E45" s="221"/>
      <c r="F45" s="151"/>
      <c r="G45" s="37"/>
      <c r="H45" s="105"/>
      <c r="I45" s="409">
        <f t="shared" si="1"/>
      </c>
      <c r="J45" s="306"/>
      <c r="K45" s="307"/>
    </row>
    <row r="46" spans="1:11" ht="15">
      <c r="A46" s="26">
        <v>39</v>
      </c>
      <c r="B46" s="35"/>
      <c r="C46" s="36"/>
      <c r="D46" s="36"/>
      <c r="E46" s="221"/>
      <c r="F46" s="151"/>
      <c r="G46" s="37"/>
      <c r="H46" s="105"/>
      <c r="I46" s="409">
        <f t="shared" si="1"/>
      </c>
      <c r="J46" s="306"/>
      <c r="K46" s="307"/>
    </row>
    <row r="47" spans="1:11" ht="15">
      <c r="A47" s="26">
        <v>40</v>
      </c>
      <c r="B47" s="35"/>
      <c r="C47" s="36"/>
      <c r="D47" s="36"/>
      <c r="E47" s="221"/>
      <c r="F47" s="151"/>
      <c r="G47" s="37"/>
      <c r="H47" s="105"/>
      <c r="I47" s="409">
        <f t="shared" si="1"/>
      </c>
      <c r="J47" s="306"/>
      <c r="K47" s="307"/>
    </row>
    <row r="48" spans="1:11" ht="15">
      <c r="A48" s="26">
        <v>41</v>
      </c>
      <c r="B48" s="35"/>
      <c r="C48" s="36"/>
      <c r="D48" s="36"/>
      <c r="E48" s="221"/>
      <c r="F48" s="151"/>
      <c r="G48" s="37"/>
      <c r="H48" s="105"/>
      <c r="I48" s="409">
        <f t="shared" si="1"/>
      </c>
      <c r="J48" s="306"/>
      <c r="K48" s="307"/>
    </row>
    <row r="49" spans="1:11" ht="15">
      <c r="A49" s="26">
        <v>42</v>
      </c>
      <c r="B49" s="35"/>
      <c r="C49" s="36"/>
      <c r="D49" s="36"/>
      <c r="E49" s="221"/>
      <c r="F49" s="151"/>
      <c r="G49" s="37"/>
      <c r="H49" s="105"/>
      <c r="I49" s="409">
        <f t="shared" si="1"/>
      </c>
      <c r="J49" s="306"/>
      <c r="K49" s="307"/>
    </row>
    <row r="50" spans="1:11" ht="15">
      <c r="A50" s="26">
        <v>43</v>
      </c>
      <c r="B50" s="35"/>
      <c r="C50" s="36"/>
      <c r="D50" s="36"/>
      <c r="E50" s="221"/>
      <c r="F50" s="151"/>
      <c r="G50" s="37"/>
      <c r="H50" s="105"/>
      <c r="I50" s="409">
        <f t="shared" si="1"/>
      </c>
      <c r="J50" s="306"/>
      <c r="K50" s="307"/>
    </row>
    <row r="51" spans="1:11" ht="15">
      <c r="A51" s="26">
        <v>44</v>
      </c>
      <c r="B51" s="35"/>
      <c r="C51" s="36"/>
      <c r="D51" s="36"/>
      <c r="E51" s="221"/>
      <c r="F51" s="151"/>
      <c r="G51" s="37"/>
      <c r="H51" s="105"/>
      <c r="I51" s="409">
        <f t="shared" si="1"/>
      </c>
      <c r="J51" s="306"/>
      <c r="K51" s="307"/>
    </row>
    <row r="52" spans="1:11" ht="15">
      <c r="A52" s="26">
        <v>45</v>
      </c>
      <c r="B52" s="35"/>
      <c r="C52" s="36"/>
      <c r="D52" s="36"/>
      <c r="E52" s="221"/>
      <c r="F52" s="151"/>
      <c r="G52" s="37"/>
      <c r="H52" s="105"/>
      <c r="I52" s="409">
        <f t="shared" si="1"/>
      </c>
      <c r="J52" s="306"/>
      <c r="K52" s="307"/>
    </row>
    <row r="53" spans="1:11" ht="15">
      <c r="A53" s="26">
        <v>46</v>
      </c>
      <c r="B53" s="35"/>
      <c r="C53" s="36"/>
      <c r="D53" s="36"/>
      <c r="E53" s="221"/>
      <c r="F53" s="151"/>
      <c r="G53" s="37"/>
      <c r="H53" s="105"/>
      <c r="I53" s="409">
        <f t="shared" si="1"/>
      </c>
      <c r="J53" s="306"/>
      <c r="K53" s="307"/>
    </row>
    <row r="54" spans="1:11" ht="15">
      <c r="A54" s="26">
        <v>47</v>
      </c>
      <c r="B54" s="35"/>
      <c r="C54" s="36"/>
      <c r="D54" s="36"/>
      <c r="E54" s="221"/>
      <c r="F54" s="151"/>
      <c r="G54" s="37"/>
      <c r="H54" s="105"/>
      <c r="I54" s="409">
        <f t="shared" si="1"/>
      </c>
      <c r="J54" s="306"/>
      <c r="K54" s="307"/>
    </row>
    <row r="55" spans="1:11" ht="15">
      <c r="A55" s="26">
        <v>48</v>
      </c>
      <c r="B55" s="35"/>
      <c r="C55" s="36"/>
      <c r="D55" s="36"/>
      <c r="E55" s="221"/>
      <c r="F55" s="151"/>
      <c r="G55" s="37"/>
      <c r="H55" s="105"/>
      <c r="I55" s="409">
        <f t="shared" si="1"/>
      </c>
      <c r="J55" s="306"/>
      <c r="K55" s="307"/>
    </row>
    <row r="56" spans="1:11" ht="15">
      <c r="A56" s="26">
        <v>49</v>
      </c>
      <c r="B56" s="35"/>
      <c r="C56" s="36"/>
      <c r="D56" s="36"/>
      <c r="E56" s="221"/>
      <c r="F56" s="151"/>
      <c r="G56" s="37"/>
      <c r="H56" s="105"/>
      <c r="I56" s="409">
        <f t="shared" si="1"/>
      </c>
      <c r="J56" s="306"/>
      <c r="K56" s="307"/>
    </row>
    <row r="57" spans="1:11" ht="15.75" thickBot="1">
      <c r="A57" s="27">
        <v>50</v>
      </c>
      <c r="B57" s="38"/>
      <c r="C57" s="39"/>
      <c r="D57" s="39"/>
      <c r="E57" s="222"/>
      <c r="F57" s="152"/>
      <c r="G57" s="40"/>
      <c r="H57" s="106"/>
      <c r="I57" s="410">
        <f t="shared" si="1"/>
      </c>
      <c r="J57" s="308"/>
      <c r="K57" s="309"/>
    </row>
  </sheetData>
  <sheetProtection password="9357" sheet="1" selectLockedCells="1"/>
  <mergeCells count="12">
    <mergeCell ref="A1:K1"/>
    <mergeCell ref="A3:K3"/>
    <mergeCell ref="E5:E6"/>
    <mergeCell ref="G5:G6"/>
    <mergeCell ref="F5:F6"/>
    <mergeCell ref="H5:H6"/>
    <mergeCell ref="I5:I6"/>
    <mergeCell ref="B4:H4"/>
    <mergeCell ref="B5:B6"/>
    <mergeCell ref="C5:C6"/>
    <mergeCell ref="D5:D6"/>
    <mergeCell ref="J5:K5"/>
  </mergeCells>
  <dataValidations count="4">
    <dataValidation type="list" allowBlank="1" showInputMessage="1" showErrorMessage="1" error="Please use the drop down arrow to the right of the cell to choose the appropriate answer.&#10;" sqref="E8:E57">
      <formula1>YesNo</formula1>
    </dataValidation>
    <dataValidation type="list" allowBlank="1" showInputMessage="1" showErrorMessage="1" error="Please use the drop down arrow to the right of the cell to choose the appropriate answer.&#10;" sqref="D8:D57">
      <formula1>EmpStatus</formula1>
    </dataValidation>
    <dataValidation type="list" allowBlank="1" showInputMessage="1" showErrorMessage="1" error="Please use the drop down arrow to the right of the cell to choose the appropriate answer.&#10;" sqref="C8:C57">
      <formula1>Percent</formula1>
    </dataValidation>
    <dataValidation type="decimal" operator="greaterThanOrEqual" allowBlank="1" showInputMessage="1" showErrorMessage="1" error="Please enter a number.&#10;" sqref="F8:H57">
      <formula1>0</formula1>
    </dataValidation>
  </dataValidations>
  <printOptions horizontalCentered="1"/>
  <pageMargins left="0.75" right="0.75" top="1" bottom="1" header="0.5" footer="0.5"/>
  <pageSetup horizontalDpi="600" verticalDpi="600" orientation="landscape" scale="95"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rowBreaks count="1" manualBreakCount="1">
    <brk id="32" max="10" man="1"/>
  </rowBreaks>
</worksheet>
</file>

<file path=xl/worksheets/sheet7.xml><?xml version="1.0" encoding="utf-8"?>
<worksheet xmlns="http://schemas.openxmlformats.org/spreadsheetml/2006/main" xmlns:r="http://schemas.openxmlformats.org/officeDocument/2006/relationships">
  <dimension ref="A1:L56"/>
  <sheetViews>
    <sheetView view="pageLayout" workbookViewId="0" topLeftCell="A1">
      <selection activeCell="B7" sqref="B7"/>
    </sheetView>
  </sheetViews>
  <sheetFormatPr defaultColWidth="9.140625" defaultRowHeight="12.75"/>
  <cols>
    <col min="1" max="1" width="5.7109375" style="22" customWidth="1"/>
    <col min="2" max="2" width="32.57421875" style="86" customWidth="1"/>
    <col min="3" max="11" width="8.7109375" style="93" customWidth="1"/>
    <col min="12" max="16384" width="9.140625" style="86" customWidth="1"/>
  </cols>
  <sheetData>
    <row r="1" spans="1:11" ht="15">
      <c r="A1" s="326" t="s">
        <v>103</v>
      </c>
      <c r="B1" s="326"/>
      <c r="C1" s="326"/>
      <c r="D1" s="326"/>
      <c r="E1" s="326"/>
      <c r="F1" s="326"/>
      <c r="G1" s="326"/>
      <c r="H1" s="326"/>
      <c r="I1" s="326"/>
      <c r="J1" s="326"/>
      <c r="K1" s="326"/>
    </row>
    <row r="2" spans="1:2" ht="9" customHeight="1">
      <c r="A2" s="317"/>
      <c r="B2" s="19"/>
    </row>
    <row r="3" spans="1:11" ht="15" customHeight="1">
      <c r="A3" s="351" t="s">
        <v>146</v>
      </c>
      <c r="B3" s="351"/>
      <c r="C3" s="351"/>
      <c r="D3" s="351"/>
      <c r="E3" s="351"/>
      <c r="F3" s="351"/>
      <c r="G3" s="351"/>
      <c r="H3" s="351"/>
      <c r="I3" s="351"/>
      <c r="J3" s="351"/>
      <c r="K3" s="351"/>
    </row>
    <row r="4" ht="9" customHeight="1" thickBot="1">
      <c r="B4" s="318"/>
    </row>
    <row r="5" spans="1:11" ht="82.5" customHeight="1">
      <c r="A5" s="117" t="s">
        <v>4</v>
      </c>
      <c r="B5" s="118" t="s">
        <v>5</v>
      </c>
      <c r="C5" s="119" t="s">
        <v>148</v>
      </c>
      <c r="D5" s="119" t="s">
        <v>149</v>
      </c>
      <c r="E5" s="119" t="s">
        <v>150</v>
      </c>
      <c r="F5" s="119" t="s">
        <v>142</v>
      </c>
      <c r="G5" s="119" t="s">
        <v>151</v>
      </c>
      <c r="H5" s="119" t="s">
        <v>200</v>
      </c>
      <c r="I5" s="119" t="s">
        <v>223</v>
      </c>
      <c r="J5" s="119" t="s">
        <v>106</v>
      </c>
      <c r="K5" s="154" t="s">
        <v>107</v>
      </c>
    </row>
    <row r="6" spans="1:11" ht="15">
      <c r="A6" s="25" t="s">
        <v>7</v>
      </c>
      <c r="B6" s="28" t="str">
        <f>+'Direct Care Wages'!B7</f>
        <v>Home Health Aide</v>
      </c>
      <c r="C6" s="96">
        <v>0.01</v>
      </c>
      <c r="D6" s="96">
        <v>0.95</v>
      </c>
      <c r="E6" s="96"/>
      <c r="F6" s="96"/>
      <c r="G6" s="96"/>
      <c r="H6" s="96"/>
      <c r="I6" s="96">
        <v>0.01</v>
      </c>
      <c r="J6" s="96"/>
      <c r="K6" s="94">
        <v>0.04</v>
      </c>
    </row>
    <row r="7" spans="1:12" ht="15">
      <c r="A7" s="26">
        <v>1</v>
      </c>
      <c r="B7" s="35">
        <f>IF(ISBLANK('Direct Care Wages'!B8),"",'Direct Care Wages'!B8)</f>
      </c>
      <c r="C7" s="97"/>
      <c r="D7" s="97"/>
      <c r="E7" s="97"/>
      <c r="F7" s="97"/>
      <c r="G7" s="97"/>
      <c r="H7" s="97"/>
      <c r="I7" s="97"/>
      <c r="J7" s="97"/>
      <c r="K7" s="98"/>
      <c r="L7" s="86">
        <f aca="true" t="shared" si="0" ref="L7:L56">IF(AND(SUM(C7:K7)&gt;0,SUM(C7:K7)&lt;&gt;1),"Error: allocation of time does not equal 100%","")</f>
      </c>
    </row>
    <row r="8" spans="1:12" ht="15">
      <c r="A8" s="26">
        <v>2</v>
      </c>
      <c r="B8" s="35">
        <f>IF(ISBLANK('Direct Care Wages'!B9),"",'Direct Care Wages'!B9)</f>
      </c>
      <c r="C8" s="97"/>
      <c r="D8" s="97"/>
      <c r="E8" s="97"/>
      <c r="F8" s="97"/>
      <c r="G8" s="97"/>
      <c r="H8" s="97"/>
      <c r="I8" s="97"/>
      <c r="J8" s="97"/>
      <c r="K8" s="98"/>
      <c r="L8" s="86">
        <f t="shared" si="0"/>
      </c>
    </row>
    <row r="9" spans="1:12" ht="15">
      <c r="A9" s="26">
        <v>3</v>
      </c>
      <c r="B9" s="35">
        <f>IF(ISBLANK('Direct Care Wages'!B10),"",'Direct Care Wages'!B10)</f>
      </c>
      <c r="C9" s="97"/>
      <c r="D9" s="97"/>
      <c r="E9" s="97"/>
      <c r="F9" s="97"/>
      <c r="G9" s="97"/>
      <c r="H9" s="97"/>
      <c r="I9" s="97"/>
      <c r="J9" s="97"/>
      <c r="K9" s="98"/>
      <c r="L9" s="86">
        <f t="shared" si="0"/>
      </c>
    </row>
    <row r="10" spans="1:12" ht="15">
      <c r="A10" s="26">
        <v>4</v>
      </c>
      <c r="B10" s="35">
        <f>IF(ISBLANK('Direct Care Wages'!B11),"",'Direct Care Wages'!B11)</f>
      </c>
      <c r="C10" s="97"/>
      <c r="D10" s="97"/>
      <c r="E10" s="97"/>
      <c r="F10" s="97"/>
      <c r="G10" s="97"/>
      <c r="H10" s="97"/>
      <c r="I10" s="97"/>
      <c r="J10" s="97"/>
      <c r="K10" s="98"/>
      <c r="L10" s="86">
        <f t="shared" si="0"/>
      </c>
    </row>
    <row r="11" spans="1:12" ht="15">
      <c r="A11" s="26">
        <v>5</v>
      </c>
      <c r="B11" s="35">
        <f>IF(ISBLANK('Direct Care Wages'!B12),"",'Direct Care Wages'!B12)</f>
      </c>
      <c r="C11" s="97"/>
      <c r="D11" s="97"/>
      <c r="E11" s="97"/>
      <c r="F11" s="97"/>
      <c r="G11" s="97"/>
      <c r="H11" s="97"/>
      <c r="I11" s="97"/>
      <c r="J11" s="97"/>
      <c r="K11" s="98"/>
      <c r="L11" s="86">
        <f t="shared" si="0"/>
      </c>
    </row>
    <row r="12" spans="1:12" ht="15">
      <c r="A12" s="26">
        <v>6</v>
      </c>
      <c r="B12" s="35">
        <f>IF(ISBLANK('Direct Care Wages'!B13),"",'Direct Care Wages'!B13)</f>
      </c>
      <c r="C12" s="97"/>
      <c r="D12" s="97"/>
      <c r="E12" s="97"/>
      <c r="F12" s="97"/>
      <c r="G12" s="97"/>
      <c r="H12" s="97"/>
      <c r="I12" s="97"/>
      <c r="J12" s="97"/>
      <c r="K12" s="98"/>
      <c r="L12" s="86">
        <f t="shared" si="0"/>
      </c>
    </row>
    <row r="13" spans="1:12" ht="15">
      <c r="A13" s="26">
        <v>7</v>
      </c>
      <c r="B13" s="35">
        <f>IF(ISBLANK('Direct Care Wages'!B14),"",'Direct Care Wages'!B14)</f>
      </c>
      <c r="C13" s="97"/>
      <c r="D13" s="97"/>
      <c r="E13" s="97"/>
      <c r="F13" s="97"/>
      <c r="G13" s="97"/>
      <c r="H13" s="97"/>
      <c r="I13" s="97"/>
      <c r="J13" s="97"/>
      <c r="K13" s="98"/>
      <c r="L13" s="86">
        <f t="shared" si="0"/>
      </c>
    </row>
    <row r="14" spans="1:12" ht="15">
      <c r="A14" s="26">
        <v>8</v>
      </c>
      <c r="B14" s="35">
        <f>IF(ISBLANK('Direct Care Wages'!B15),"",'Direct Care Wages'!B15)</f>
      </c>
      <c r="C14" s="97"/>
      <c r="D14" s="97"/>
      <c r="E14" s="97"/>
      <c r="F14" s="97"/>
      <c r="G14" s="97"/>
      <c r="H14" s="97"/>
      <c r="I14" s="97"/>
      <c r="J14" s="97"/>
      <c r="K14" s="98"/>
      <c r="L14" s="86">
        <f t="shared" si="0"/>
      </c>
    </row>
    <row r="15" spans="1:12" ht="15">
      <c r="A15" s="26">
        <v>9</v>
      </c>
      <c r="B15" s="35">
        <f>IF(ISBLANK('Direct Care Wages'!B16),"",'Direct Care Wages'!B16)</f>
      </c>
      <c r="C15" s="97"/>
      <c r="D15" s="97"/>
      <c r="E15" s="97"/>
      <c r="F15" s="97"/>
      <c r="G15" s="97"/>
      <c r="H15" s="97"/>
      <c r="I15" s="97"/>
      <c r="J15" s="97"/>
      <c r="K15" s="98"/>
      <c r="L15" s="86">
        <f t="shared" si="0"/>
      </c>
    </row>
    <row r="16" spans="1:12" ht="15">
      <c r="A16" s="26">
        <v>10</v>
      </c>
      <c r="B16" s="35">
        <f>IF(ISBLANK('Direct Care Wages'!B17),"",'Direct Care Wages'!B17)</f>
      </c>
      <c r="C16" s="97"/>
      <c r="D16" s="97"/>
      <c r="E16" s="97"/>
      <c r="F16" s="97"/>
      <c r="G16" s="97"/>
      <c r="H16" s="97"/>
      <c r="I16" s="97"/>
      <c r="J16" s="97"/>
      <c r="K16" s="98"/>
      <c r="L16" s="86">
        <f t="shared" si="0"/>
      </c>
    </row>
    <row r="17" spans="1:12" ht="15">
      <c r="A17" s="26">
        <v>11</v>
      </c>
      <c r="B17" s="35">
        <f>IF(ISBLANK('Direct Care Wages'!B18),"",'Direct Care Wages'!B18)</f>
      </c>
      <c r="C17" s="97"/>
      <c r="D17" s="97"/>
      <c r="E17" s="97"/>
      <c r="F17" s="97"/>
      <c r="G17" s="97"/>
      <c r="H17" s="97"/>
      <c r="I17" s="97"/>
      <c r="J17" s="97"/>
      <c r="K17" s="98"/>
      <c r="L17" s="86">
        <f t="shared" si="0"/>
      </c>
    </row>
    <row r="18" spans="1:12" ht="15">
      <c r="A18" s="26">
        <v>12</v>
      </c>
      <c r="B18" s="35">
        <f>IF(ISBLANK('Direct Care Wages'!B19),"",'Direct Care Wages'!B19)</f>
      </c>
      <c r="C18" s="97"/>
      <c r="D18" s="97"/>
      <c r="E18" s="97"/>
      <c r="F18" s="97"/>
      <c r="G18" s="97"/>
      <c r="H18" s="97"/>
      <c r="I18" s="97"/>
      <c r="J18" s="97"/>
      <c r="K18" s="98"/>
      <c r="L18" s="86">
        <f t="shared" si="0"/>
      </c>
    </row>
    <row r="19" spans="1:12" ht="15">
      <c r="A19" s="26">
        <v>13</v>
      </c>
      <c r="B19" s="35">
        <f>IF(ISBLANK('Direct Care Wages'!B20),"",'Direct Care Wages'!B20)</f>
      </c>
      <c r="C19" s="97"/>
      <c r="D19" s="97"/>
      <c r="E19" s="97"/>
      <c r="F19" s="97"/>
      <c r="G19" s="97"/>
      <c r="H19" s="97"/>
      <c r="I19" s="97"/>
      <c r="J19" s="97"/>
      <c r="K19" s="98"/>
      <c r="L19" s="86">
        <f t="shared" si="0"/>
      </c>
    </row>
    <row r="20" spans="1:12" ht="15">
      <c r="A20" s="26">
        <v>14</v>
      </c>
      <c r="B20" s="35">
        <f>IF(ISBLANK('Direct Care Wages'!B21),"",'Direct Care Wages'!B21)</f>
      </c>
      <c r="C20" s="97"/>
      <c r="D20" s="97"/>
      <c r="E20" s="97"/>
      <c r="F20" s="97"/>
      <c r="G20" s="97"/>
      <c r="H20" s="97"/>
      <c r="I20" s="97"/>
      <c r="J20" s="97"/>
      <c r="K20" s="98"/>
      <c r="L20" s="86">
        <f t="shared" si="0"/>
      </c>
    </row>
    <row r="21" spans="1:12" ht="15">
      <c r="A21" s="26">
        <v>15</v>
      </c>
      <c r="B21" s="35">
        <f>IF(ISBLANK('Direct Care Wages'!B22),"",'Direct Care Wages'!B22)</f>
      </c>
      <c r="C21" s="97"/>
      <c r="D21" s="97"/>
      <c r="E21" s="97"/>
      <c r="F21" s="97"/>
      <c r="G21" s="97"/>
      <c r="H21" s="97"/>
      <c r="I21" s="97"/>
      <c r="J21" s="97"/>
      <c r="K21" s="98"/>
      <c r="L21" s="86">
        <f t="shared" si="0"/>
      </c>
    </row>
    <row r="22" spans="1:12" ht="15">
      <c r="A22" s="26">
        <v>16</v>
      </c>
      <c r="B22" s="35">
        <f>IF(ISBLANK('Direct Care Wages'!B23),"",'Direct Care Wages'!B23)</f>
      </c>
      <c r="C22" s="97"/>
      <c r="D22" s="97"/>
      <c r="E22" s="97"/>
      <c r="F22" s="97"/>
      <c r="G22" s="97"/>
      <c r="H22" s="97"/>
      <c r="I22" s="97"/>
      <c r="J22" s="97"/>
      <c r="K22" s="98"/>
      <c r="L22" s="86">
        <f t="shared" si="0"/>
      </c>
    </row>
    <row r="23" spans="1:12" ht="15">
      <c r="A23" s="26">
        <v>17</v>
      </c>
      <c r="B23" s="35">
        <f>IF(ISBLANK('Direct Care Wages'!B24),"",'Direct Care Wages'!B24)</f>
      </c>
      <c r="C23" s="97"/>
      <c r="D23" s="97"/>
      <c r="E23" s="97"/>
      <c r="F23" s="97"/>
      <c r="G23" s="97"/>
      <c r="H23" s="97"/>
      <c r="I23" s="97"/>
      <c r="J23" s="97"/>
      <c r="K23" s="98"/>
      <c r="L23" s="86">
        <f t="shared" si="0"/>
      </c>
    </row>
    <row r="24" spans="1:12" ht="15">
      <c r="A24" s="26">
        <v>18</v>
      </c>
      <c r="B24" s="35">
        <f>IF(ISBLANK('Direct Care Wages'!B25),"",'Direct Care Wages'!B25)</f>
      </c>
      <c r="C24" s="97"/>
      <c r="D24" s="97"/>
      <c r="E24" s="97"/>
      <c r="F24" s="97"/>
      <c r="G24" s="97"/>
      <c r="H24" s="97"/>
      <c r="I24" s="97"/>
      <c r="J24" s="97"/>
      <c r="K24" s="98"/>
      <c r="L24" s="86">
        <f t="shared" si="0"/>
      </c>
    </row>
    <row r="25" spans="1:12" ht="15">
      <c r="A25" s="26">
        <v>19</v>
      </c>
      <c r="B25" s="35">
        <f>IF(ISBLANK('Direct Care Wages'!B26),"",'Direct Care Wages'!B26)</f>
      </c>
      <c r="C25" s="97"/>
      <c r="D25" s="97"/>
      <c r="E25" s="97"/>
      <c r="F25" s="97"/>
      <c r="G25" s="97"/>
      <c r="H25" s="97"/>
      <c r="I25" s="97"/>
      <c r="J25" s="97"/>
      <c r="K25" s="98"/>
      <c r="L25" s="86">
        <f t="shared" si="0"/>
      </c>
    </row>
    <row r="26" spans="1:12" ht="15">
      <c r="A26" s="26">
        <v>20</v>
      </c>
      <c r="B26" s="35">
        <f>IF(ISBLANK('Direct Care Wages'!B27),"",'Direct Care Wages'!B27)</f>
      </c>
      <c r="C26" s="97"/>
      <c r="D26" s="97"/>
      <c r="E26" s="97"/>
      <c r="F26" s="97"/>
      <c r="G26" s="97"/>
      <c r="H26" s="97"/>
      <c r="I26" s="97"/>
      <c r="J26" s="97"/>
      <c r="K26" s="98"/>
      <c r="L26" s="86">
        <f t="shared" si="0"/>
      </c>
    </row>
    <row r="27" spans="1:12" ht="15">
      <c r="A27" s="26">
        <v>21</v>
      </c>
      <c r="B27" s="35">
        <f>IF(ISBLANK('Direct Care Wages'!B28),"",'Direct Care Wages'!B28)</f>
      </c>
      <c r="C27" s="97"/>
      <c r="D27" s="97"/>
      <c r="E27" s="97"/>
      <c r="F27" s="97"/>
      <c r="G27" s="97"/>
      <c r="H27" s="97"/>
      <c r="I27" s="97"/>
      <c r="J27" s="97"/>
      <c r="K27" s="98"/>
      <c r="L27" s="86">
        <f t="shared" si="0"/>
      </c>
    </row>
    <row r="28" spans="1:12" ht="15">
      <c r="A28" s="26">
        <v>22</v>
      </c>
      <c r="B28" s="35">
        <f>IF(ISBLANK('Direct Care Wages'!B29),"",'Direct Care Wages'!B29)</f>
      </c>
      <c r="C28" s="97"/>
      <c r="D28" s="97"/>
      <c r="E28" s="97"/>
      <c r="F28" s="97"/>
      <c r="G28" s="97"/>
      <c r="H28" s="97"/>
      <c r="I28" s="97"/>
      <c r="J28" s="97"/>
      <c r="K28" s="98"/>
      <c r="L28" s="86">
        <f t="shared" si="0"/>
      </c>
    </row>
    <row r="29" spans="1:12" ht="15">
      <c r="A29" s="26">
        <v>23</v>
      </c>
      <c r="B29" s="35">
        <f>IF(ISBLANK('Direct Care Wages'!B30),"",'Direct Care Wages'!B30)</f>
      </c>
      <c r="C29" s="97"/>
      <c r="D29" s="97"/>
      <c r="E29" s="97"/>
      <c r="F29" s="97"/>
      <c r="G29" s="97"/>
      <c r="H29" s="97"/>
      <c r="I29" s="97"/>
      <c r="J29" s="97"/>
      <c r="K29" s="98"/>
      <c r="L29" s="86">
        <f t="shared" si="0"/>
      </c>
    </row>
    <row r="30" spans="1:12" ht="15">
      <c r="A30" s="26">
        <v>24</v>
      </c>
      <c r="B30" s="35">
        <f>IF(ISBLANK('Direct Care Wages'!B31),"",'Direct Care Wages'!B31)</f>
      </c>
      <c r="C30" s="97"/>
      <c r="D30" s="97"/>
      <c r="E30" s="97"/>
      <c r="F30" s="97"/>
      <c r="G30" s="97"/>
      <c r="H30" s="97"/>
      <c r="I30" s="97"/>
      <c r="J30" s="97"/>
      <c r="K30" s="98"/>
      <c r="L30" s="86">
        <f t="shared" si="0"/>
      </c>
    </row>
    <row r="31" spans="1:12" ht="15.75" thickBot="1">
      <c r="A31" s="27">
        <v>25</v>
      </c>
      <c r="B31" s="38">
        <f>IF(ISBLANK('Direct Care Wages'!B32),"",'Direct Care Wages'!B32)</f>
      </c>
      <c r="C31" s="103"/>
      <c r="D31" s="103"/>
      <c r="E31" s="103"/>
      <c r="F31" s="103"/>
      <c r="G31" s="103"/>
      <c r="H31" s="103"/>
      <c r="I31" s="103"/>
      <c r="J31" s="103"/>
      <c r="K31" s="102"/>
      <c r="L31" s="86">
        <f t="shared" si="0"/>
      </c>
    </row>
    <row r="32" spans="1:12" ht="15">
      <c r="A32" s="26">
        <v>26</v>
      </c>
      <c r="B32" s="35">
        <f>IF(ISBLANK('Direct Care Wages'!B33),"",'Direct Care Wages'!B33)</f>
      </c>
      <c r="C32" s="97"/>
      <c r="D32" s="97"/>
      <c r="E32" s="97"/>
      <c r="F32" s="97"/>
      <c r="G32" s="97"/>
      <c r="H32" s="97"/>
      <c r="I32" s="97"/>
      <c r="J32" s="97"/>
      <c r="K32" s="98"/>
      <c r="L32" s="86">
        <f t="shared" si="0"/>
      </c>
    </row>
    <row r="33" spans="1:12" ht="15">
      <c r="A33" s="26">
        <v>27</v>
      </c>
      <c r="B33" s="35">
        <f>IF(ISBLANK('Direct Care Wages'!B34),"",'Direct Care Wages'!B34)</f>
      </c>
      <c r="C33" s="97"/>
      <c r="D33" s="97"/>
      <c r="E33" s="97"/>
      <c r="F33" s="97"/>
      <c r="G33" s="97"/>
      <c r="H33" s="97"/>
      <c r="I33" s="97"/>
      <c r="J33" s="97"/>
      <c r="K33" s="98"/>
      <c r="L33" s="86">
        <f t="shared" si="0"/>
      </c>
    </row>
    <row r="34" spans="1:12" ht="15">
      <c r="A34" s="26">
        <v>28</v>
      </c>
      <c r="B34" s="35">
        <f>IF(ISBLANK('Direct Care Wages'!B35),"",'Direct Care Wages'!B35)</f>
      </c>
      <c r="C34" s="97"/>
      <c r="D34" s="97"/>
      <c r="E34" s="97"/>
      <c r="F34" s="97"/>
      <c r="G34" s="97"/>
      <c r="H34" s="97"/>
      <c r="I34" s="97"/>
      <c r="J34" s="97"/>
      <c r="K34" s="98"/>
      <c r="L34" s="86">
        <f t="shared" si="0"/>
      </c>
    </row>
    <row r="35" spans="1:12" ht="15">
      <c r="A35" s="26">
        <v>29</v>
      </c>
      <c r="B35" s="35">
        <f>IF(ISBLANK('Direct Care Wages'!B36),"",'Direct Care Wages'!B36)</f>
      </c>
      <c r="C35" s="97"/>
      <c r="D35" s="97"/>
      <c r="E35" s="97"/>
      <c r="F35" s="97"/>
      <c r="G35" s="97"/>
      <c r="H35" s="97"/>
      <c r="I35" s="97"/>
      <c r="J35" s="97"/>
      <c r="K35" s="98"/>
      <c r="L35" s="86">
        <f t="shared" si="0"/>
      </c>
    </row>
    <row r="36" spans="1:12" ht="15">
      <c r="A36" s="26">
        <v>30</v>
      </c>
      <c r="B36" s="35">
        <f>IF(ISBLANK('Direct Care Wages'!B37),"",'Direct Care Wages'!B37)</f>
      </c>
      <c r="C36" s="97"/>
      <c r="D36" s="97"/>
      <c r="E36" s="97"/>
      <c r="F36" s="97"/>
      <c r="G36" s="97"/>
      <c r="H36" s="97"/>
      <c r="I36" s="97"/>
      <c r="J36" s="97"/>
      <c r="K36" s="98"/>
      <c r="L36" s="86">
        <f t="shared" si="0"/>
      </c>
    </row>
    <row r="37" spans="1:12" ht="15">
      <c r="A37" s="26">
        <v>31</v>
      </c>
      <c r="B37" s="35">
        <f>IF(ISBLANK('Direct Care Wages'!B38),"",'Direct Care Wages'!B38)</f>
      </c>
      <c r="C37" s="97"/>
      <c r="D37" s="97"/>
      <c r="E37" s="97"/>
      <c r="F37" s="97"/>
      <c r="G37" s="97"/>
      <c r="H37" s="97"/>
      <c r="I37" s="97"/>
      <c r="J37" s="97"/>
      <c r="K37" s="98"/>
      <c r="L37" s="86">
        <f t="shared" si="0"/>
      </c>
    </row>
    <row r="38" spans="1:12" ht="15">
      <c r="A38" s="26">
        <v>32</v>
      </c>
      <c r="B38" s="35">
        <f>IF(ISBLANK('Direct Care Wages'!B39),"",'Direct Care Wages'!B39)</f>
      </c>
      <c r="C38" s="97"/>
      <c r="D38" s="97"/>
      <c r="E38" s="97"/>
      <c r="F38" s="97"/>
      <c r="G38" s="97"/>
      <c r="H38" s="97"/>
      <c r="I38" s="97"/>
      <c r="J38" s="97"/>
      <c r="K38" s="98"/>
      <c r="L38" s="86">
        <f t="shared" si="0"/>
      </c>
    </row>
    <row r="39" spans="1:12" ht="15">
      <c r="A39" s="26">
        <v>33</v>
      </c>
      <c r="B39" s="35">
        <f>IF(ISBLANK('Direct Care Wages'!B40),"",'Direct Care Wages'!B40)</f>
      </c>
      <c r="C39" s="97"/>
      <c r="D39" s="97"/>
      <c r="E39" s="97"/>
      <c r="F39" s="97"/>
      <c r="G39" s="97"/>
      <c r="H39" s="97"/>
      <c r="I39" s="97"/>
      <c r="J39" s="97"/>
      <c r="K39" s="98"/>
      <c r="L39" s="86">
        <f t="shared" si="0"/>
      </c>
    </row>
    <row r="40" spans="1:12" ht="15">
      <c r="A40" s="26">
        <v>34</v>
      </c>
      <c r="B40" s="35">
        <f>IF(ISBLANK('Direct Care Wages'!B41),"",'Direct Care Wages'!B41)</f>
      </c>
      <c r="C40" s="97"/>
      <c r="D40" s="97"/>
      <c r="E40" s="97"/>
      <c r="F40" s="97"/>
      <c r="G40" s="97"/>
      <c r="H40" s="97"/>
      <c r="I40" s="97"/>
      <c r="J40" s="97"/>
      <c r="K40" s="98"/>
      <c r="L40" s="86">
        <f t="shared" si="0"/>
      </c>
    </row>
    <row r="41" spans="1:12" ht="15">
      <c r="A41" s="26">
        <v>35</v>
      </c>
      <c r="B41" s="35">
        <f>IF(ISBLANK('Direct Care Wages'!B42),"",'Direct Care Wages'!B42)</f>
      </c>
      <c r="C41" s="97"/>
      <c r="D41" s="97"/>
      <c r="E41" s="97"/>
      <c r="F41" s="97"/>
      <c r="G41" s="97"/>
      <c r="H41" s="97"/>
      <c r="I41" s="97"/>
      <c r="J41" s="97"/>
      <c r="K41" s="98"/>
      <c r="L41" s="86">
        <f t="shared" si="0"/>
      </c>
    </row>
    <row r="42" spans="1:12" ht="15">
      <c r="A42" s="26">
        <v>36</v>
      </c>
      <c r="B42" s="35">
        <f>IF(ISBLANK('Direct Care Wages'!B43),"",'Direct Care Wages'!B43)</f>
      </c>
      <c r="C42" s="97"/>
      <c r="D42" s="97"/>
      <c r="E42" s="97"/>
      <c r="F42" s="97"/>
      <c r="G42" s="97"/>
      <c r="H42" s="97"/>
      <c r="I42" s="97"/>
      <c r="J42" s="97"/>
      <c r="K42" s="98"/>
      <c r="L42" s="86">
        <f t="shared" si="0"/>
      </c>
    </row>
    <row r="43" spans="1:12" ht="15">
      <c r="A43" s="26">
        <v>37</v>
      </c>
      <c r="B43" s="35">
        <f>IF(ISBLANK('Direct Care Wages'!B44),"",'Direct Care Wages'!B44)</f>
      </c>
      <c r="C43" s="97"/>
      <c r="D43" s="97"/>
      <c r="E43" s="97"/>
      <c r="F43" s="97"/>
      <c r="G43" s="97"/>
      <c r="H43" s="97"/>
      <c r="I43" s="97"/>
      <c r="J43" s="97"/>
      <c r="K43" s="98"/>
      <c r="L43" s="86">
        <f t="shared" si="0"/>
      </c>
    </row>
    <row r="44" spans="1:12" ht="15">
      <c r="A44" s="26">
        <v>38</v>
      </c>
      <c r="B44" s="35">
        <f>IF(ISBLANK('Direct Care Wages'!B45),"",'Direct Care Wages'!B45)</f>
      </c>
      <c r="C44" s="97"/>
      <c r="D44" s="97"/>
      <c r="E44" s="97"/>
      <c r="F44" s="97"/>
      <c r="G44" s="97"/>
      <c r="H44" s="97"/>
      <c r="I44" s="97"/>
      <c r="J44" s="97"/>
      <c r="K44" s="98"/>
      <c r="L44" s="86">
        <f t="shared" si="0"/>
      </c>
    </row>
    <row r="45" spans="1:12" ht="15">
      <c r="A45" s="26">
        <v>39</v>
      </c>
      <c r="B45" s="35">
        <f>IF(ISBLANK('Direct Care Wages'!B46),"",'Direct Care Wages'!B46)</f>
      </c>
      <c r="C45" s="97"/>
      <c r="D45" s="97"/>
      <c r="E45" s="97"/>
      <c r="F45" s="97"/>
      <c r="G45" s="97"/>
      <c r="H45" s="97"/>
      <c r="I45" s="97"/>
      <c r="J45" s="97"/>
      <c r="K45" s="98"/>
      <c r="L45" s="86">
        <f t="shared" si="0"/>
      </c>
    </row>
    <row r="46" spans="1:12" ht="15">
      <c r="A46" s="26">
        <v>40</v>
      </c>
      <c r="B46" s="35">
        <f>IF(ISBLANK('Direct Care Wages'!B47),"",'Direct Care Wages'!B47)</f>
      </c>
      <c r="C46" s="97"/>
      <c r="D46" s="97"/>
      <c r="E46" s="97"/>
      <c r="F46" s="97"/>
      <c r="G46" s="97"/>
      <c r="H46" s="97"/>
      <c r="I46" s="97"/>
      <c r="J46" s="97"/>
      <c r="K46" s="98"/>
      <c r="L46" s="86">
        <f t="shared" si="0"/>
      </c>
    </row>
    <row r="47" spans="1:12" ht="15">
      <c r="A47" s="26">
        <v>41</v>
      </c>
      <c r="B47" s="35">
        <f>IF(ISBLANK('Direct Care Wages'!B48),"",'Direct Care Wages'!B48)</f>
      </c>
      <c r="C47" s="97"/>
      <c r="D47" s="97"/>
      <c r="E47" s="97"/>
      <c r="F47" s="97"/>
      <c r="G47" s="97"/>
      <c r="H47" s="97"/>
      <c r="I47" s="97"/>
      <c r="J47" s="97"/>
      <c r="K47" s="98"/>
      <c r="L47" s="86">
        <f t="shared" si="0"/>
      </c>
    </row>
    <row r="48" spans="1:12" ht="15">
      <c r="A48" s="26">
        <v>42</v>
      </c>
      <c r="B48" s="35">
        <f>IF(ISBLANK('Direct Care Wages'!B49),"",'Direct Care Wages'!B49)</f>
      </c>
      <c r="C48" s="97"/>
      <c r="D48" s="97"/>
      <c r="E48" s="97"/>
      <c r="F48" s="97"/>
      <c r="G48" s="97"/>
      <c r="H48" s="97"/>
      <c r="I48" s="97"/>
      <c r="J48" s="97"/>
      <c r="K48" s="98"/>
      <c r="L48" s="86">
        <f t="shared" si="0"/>
      </c>
    </row>
    <row r="49" spans="1:12" ht="15">
      <c r="A49" s="26">
        <v>43</v>
      </c>
      <c r="B49" s="35">
        <f>IF(ISBLANK('Direct Care Wages'!B50),"",'Direct Care Wages'!B50)</f>
      </c>
      <c r="C49" s="97"/>
      <c r="D49" s="97"/>
      <c r="E49" s="97"/>
      <c r="F49" s="97"/>
      <c r="G49" s="97"/>
      <c r="H49" s="97"/>
      <c r="I49" s="97"/>
      <c r="J49" s="97"/>
      <c r="K49" s="98"/>
      <c r="L49" s="86">
        <f t="shared" si="0"/>
      </c>
    </row>
    <row r="50" spans="1:12" ht="15">
      <c r="A50" s="26">
        <v>44</v>
      </c>
      <c r="B50" s="35">
        <f>IF(ISBLANK('Direct Care Wages'!B51),"",'Direct Care Wages'!B51)</f>
      </c>
      <c r="C50" s="97"/>
      <c r="D50" s="97"/>
      <c r="E50" s="97"/>
      <c r="F50" s="97"/>
      <c r="G50" s="97"/>
      <c r="H50" s="97"/>
      <c r="I50" s="97"/>
      <c r="J50" s="97"/>
      <c r="K50" s="98"/>
      <c r="L50" s="86">
        <f t="shared" si="0"/>
      </c>
    </row>
    <row r="51" spans="1:12" ht="15">
      <c r="A51" s="26">
        <v>45</v>
      </c>
      <c r="B51" s="35">
        <f>IF(ISBLANK('Direct Care Wages'!B52),"",'Direct Care Wages'!B52)</f>
      </c>
      <c r="C51" s="97"/>
      <c r="D51" s="97"/>
      <c r="E51" s="97"/>
      <c r="F51" s="97"/>
      <c r="G51" s="97"/>
      <c r="H51" s="97"/>
      <c r="I51" s="97"/>
      <c r="J51" s="97"/>
      <c r="K51" s="98"/>
      <c r="L51" s="86">
        <f t="shared" si="0"/>
      </c>
    </row>
    <row r="52" spans="1:12" ht="15">
      <c r="A52" s="26">
        <v>46</v>
      </c>
      <c r="B52" s="35">
        <f>IF(ISBLANK('Direct Care Wages'!B53),"",'Direct Care Wages'!B53)</f>
      </c>
      <c r="C52" s="97"/>
      <c r="D52" s="97"/>
      <c r="E52" s="97"/>
      <c r="F52" s="97"/>
      <c r="G52" s="97"/>
      <c r="H52" s="97"/>
      <c r="I52" s="97"/>
      <c r="J52" s="97"/>
      <c r="K52" s="98"/>
      <c r="L52" s="86">
        <f t="shared" si="0"/>
      </c>
    </row>
    <row r="53" spans="1:12" ht="15">
      <c r="A53" s="26">
        <v>47</v>
      </c>
      <c r="B53" s="35">
        <f>IF(ISBLANK('Direct Care Wages'!B54),"",'Direct Care Wages'!B54)</f>
      </c>
      <c r="C53" s="97"/>
      <c r="D53" s="97"/>
      <c r="E53" s="97"/>
      <c r="F53" s="97"/>
      <c r="G53" s="97"/>
      <c r="H53" s="97"/>
      <c r="I53" s="97"/>
      <c r="J53" s="97"/>
      <c r="K53" s="98"/>
      <c r="L53" s="86">
        <f t="shared" si="0"/>
      </c>
    </row>
    <row r="54" spans="1:12" ht="15">
      <c r="A54" s="26">
        <v>48</v>
      </c>
      <c r="B54" s="35">
        <f>IF(ISBLANK('Direct Care Wages'!B55),"",'Direct Care Wages'!B55)</f>
      </c>
      <c r="C54" s="97"/>
      <c r="D54" s="97"/>
      <c r="E54" s="97"/>
      <c r="F54" s="97"/>
      <c r="G54" s="97"/>
      <c r="H54" s="97"/>
      <c r="I54" s="97"/>
      <c r="J54" s="97"/>
      <c r="K54" s="98"/>
      <c r="L54" s="86">
        <f t="shared" si="0"/>
      </c>
    </row>
    <row r="55" spans="1:12" ht="15">
      <c r="A55" s="26">
        <v>49</v>
      </c>
      <c r="B55" s="35">
        <f>IF(ISBLANK('Direct Care Wages'!B56),"",'Direct Care Wages'!B56)</f>
      </c>
      <c r="C55" s="97"/>
      <c r="D55" s="97"/>
      <c r="E55" s="97"/>
      <c r="F55" s="97"/>
      <c r="G55" s="97"/>
      <c r="H55" s="97"/>
      <c r="I55" s="97"/>
      <c r="J55" s="97"/>
      <c r="K55" s="98"/>
      <c r="L55" s="86">
        <f t="shared" si="0"/>
      </c>
    </row>
    <row r="56" spans="1:12" ht="15.75" thickBot="1">
      <c r="A56" s="27">
        <v>50</v>
      </c>
      <c r="B56" s="38">
        <f>IF(ISBLANK('Direct Care Wages'!B57),"",'Direct Care Wages'!B57)</f>
      </c>
      <c r="C56" s="103"/>
      <c r="D56" s="103"/>
      <c r="E56" s="103"/>
      <c r="F56" s="103"/>
      <c r="G56" s="103"/>
      <c r="H56" s="103"/>
      <c r="I56" s="103"/>
      <c r="J56" s="103"/>
      <c r="K56" s="102"/>
      <c r="L56" s="86">
        <f t="shared" si="0"/>
      </c>
    </row>
  </sheetData>
  <sheetProtection password="9357" sheet="1" selectLockedCells="1"/>
  <mergeCells count="2">
    <mergeCell ref="A3:K3"/>
    <mergeCell ref="A1:K1"/>
  </mergeCells>
  <dataValidations count="1">
    <dataValidation type="decimal" operator="greaterThanOrEqual" allowBlank="1" showInputMessage="1" showErrorMessage="1" error="Please enter a number." sqref="C7:K56">
      <formula1>0</formula1>
    </dataValidation>
  </dataValidations>
  <printOptions horizontalCentered="1"/>
  <pageMargins left="0.75" right="0.75" top="1" bottom="0.75" header="0.5" footer="0.5"/>
  <pageSetup horizontalDpi="600" verticalDpi="600" orientation="landscape" scale="95"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rowBreaks count="1" manualBreakCount="1">
    <brk id="31" max="7" man="1"/>
  </rowBreaks>
</worksheet>
</file>

<file path=xl/worksheets/sheet8.xml><?xml version="1.0" encoding="utf-8"?>
<worksheet xmlns="http://schemas.openxmlformats.org/spreadsheetml/2006/main" xmlns:r="http://schemas.openxmlformats.org/officeDocument/2006/relationships">
  <dimension ref="A1:M38"/>
  <sheetViews>
    <sheetView view="pageLayout" workbookViewId="0" topLeftCell="A1">
      <selection activeCell="D7" sqref="D7"/>
    </sheetView>
  </sheetViews>
  <sheetFormatPr defaultColWidth="9.140625" defaultRowHeight="12.75"/>
  <cols>
    <col min="1" max="1" width="5.7109375" style="22" customWidth="1"/>
    <col min="2" max="2" width="90.7109375" style="86" customWidth="1"/>
    <col min="3" max="5" width="10.7109375" style="86" customWidth="1"/>
    <col min="6" max="11" width="9.140625" style="86" customWidth="1"/>
    <col min="12" max="13" width="0" style="86" hidden="1" customWidth="1"/>
    <col min="14" max="16384" width="9.140625" style="86" customWidth="1"/>
  </cols>
  <sheetData>
    <row r="1" spans="1:5" ht="15">
      <c r="A1" s="220">
        <f>IF(ISBLANK('Contact Info &amp; Revenues'!B3),"",'Contact Info &amp; Revenues'!B3)</f>
      </c>
      <c r="B1" s="220"/>
      <c r="C1" s="220"/>
      <c r="D1" s="220"/>
      <c r="E1" s="220"/>
    </row>
    <row r="2" spans="1:5" ht="4.5" customHeight="1">
      <c r="A2" s="74"/>
      <c r="B2" s="19"/>
      <c r="C2" s="19"/>
      <c r="D2" s="19"/>
      <c r="E2" s="19"/>
    </row>
    <row r="3" spans="1:5" ht="15">
      <c r="A3" s="351" t="s">
        <v>175</v>
      </c>
      <c r="B3" s="351"/>
      <c r="C3" s="351"/>
      <c r="D3" s="351"/>
      <c r="E3" s="351"/>
    </row>
    <row r="4" spans="1:5" ht="15.75" thickBot="1">
      <c r="A4" s="317"/>
      <c r="B4" s="317"/>
      <c r="C4" s="317"/>
      <c r="D4" s="317"/>
      <c r="E4" s="317"/>
    </row>
    <row r="5" spans="1:5" ht="15.75" thickBot="1">
      <c r="A5" s="58" t="s">
        <v>4</v>
      </c>
      <c r="B5" s="59" t="s">
        <v>11</v>
      </c>
      <c r="C5" s="60" t="s">
        <v>0</v>
      </c>
      <c r="D5" s="120" t="s">
        <v>99</v>
      </c>
      <c r="E5" s="61" t="s">
        <v>100</v>
      </c>
    </row>
    <row r="6" spans="1:5" ht="15">
      <c r="A6" s="48"/>
      <c r="B6" s="49" t="s">
        <v>46</v>
      </c>
      <c r="C6" s="50"/>
      <c r="D6" s="50"/>
      <c r="E6" s="251"/>
    </row>
    <row r="7" spans="1:13" ht="15">
      <c r="A7" s="62">
        <v>1</v>
      </c>
      <c r="B7" s="63" t="s">
        <v>152</v>
      </c>
      <c r="C7" s="70">
        <v>30</v>
      </c>
      <c r="D7" s="252"/>
      <c r="E7" s="253"/>
      <c r="L7" s="86" t="s">
        <v>10</v>
      </c>
      <c r="M7" s="86" t="s">
        <v>91</v>
      </c>
    </row>
    <row r="8" spans="1:13" ht="15">
      <c r="A8" s="51"/>
      <c r="B8" s="52" t="s">
        <v>153</v>
      </c>
      <c r="C8" s="53"/>
      <c r="D8" s="53"/>
      <c r="E8" s="87"/>
      <c r="L8" s="86" t="s">
        <v>8</v>
      </c>
      <c r="M8" s="86" t="s">
        <v>90</v>
      </c>
    </row>
    <row r="9" spans="1:13" ht="15">
      <c r="A9" s="64">
        <v>2</v>
      </c>
      <c r="B9" s="65" t="s">
        <v>176</v>
      </c>
      <c r="C9" s="71" t="s">
        <v>10</v>
      </c>
      <c r="D9" s="164"/>
      <c r="E9" s="7"/>
      <c r="M9" s="86" t="s">
        <v>51</v>
      </c>
    </row>
    <row r="10" spans="1:13" ht="15">
      <c r="A10" s="64">
        <v>3</v>
      </c>
      <c r="B10" s="65" t="s">
        <v>179</v>
      </c>
      <c r="C10" s="72" t="s">
        <v>51</v>
      </c>
      <c r="D10" s="254"/>
      <c r="E10" s="255"/>
      <c r="M10" s="86" t="s">
        <v>52</v>
      </c>
    </row>
    <row r="11" spans="1:13" ht="15">
      <c r="A11" s="66">
        <v>4</v>
      </c>
      <c r="B11" s="75" t="s">
        <v>180</v>
      </c>
      <c r="C11" s="76">
        <v>20</v>
      </c>
      <c r="D11" s="37"/>
      <c r="E11" s="256"/>
      <c r="M11" s="86" t="s">
        <v>53</v>
      </c>
    </row>
    <row r="12" spans="1:5" ht="15">
      <c r="A12" s="66">
        <v>5</v>
      </c>
      <c r="B12" s="75" t="s">
        <v>178</v>
      </c>
      <c r="C12" s="76">
        <v>22</v>
      </c>
      <c r="D12" s="257"/>
      <c r="E12" s="258"/>
    </row>
    <row r="13" spans="1:5" ht="15">
      <c r="A13" s="66">
        <v>6</v>
      </c>
      <c r="B13" s="63" t="s">
        <v>181</v>
      </c>
      <c r="C13" s="70">
        <v>10</v>
      </c>
      <c r="D13" s="259"/>
      <c r="E13" s="258"/>
    </row>
    <row r="14" spans="1:5" ht="15">
      <c r="A14" s="51"/>
      <c r="B14" s="52" t="s">
        <v>154</v>
      </c>
      <c r="C14" s="53"/>
      <c r="D14" s="53"/>
      <c r="E14" s="87"/>
    </row>
    <row r="15" spans="1:5" ht="15">
      <c r="A15" s="64">
        <v>7</v>
      </c>
      <c r="B15" s="65" t="s">
        <v>177</v>
      </c>
      <c r="C15" s="71" t="s">
        <v>10</v>
      </c>
      <c r="D15" s="164"/>
      <c r="E15" s="7"/>
    </row>
    <row r="16" spans="1:5" ht="15">
      <c r="A16" s="64">
        <v>8</v>
      </c>
      <c r="B16" s="65" t="s">
        <v>47</v>
      </c>
      <c r="C16" s="72" t="s">
        <v>52</v>
      </c>
      <c r="D16" s="254"/>
      <c r="E16" s="255"/>
    </row>
    <row r="17" spans="1:5" ht="15">
      <c r="A17" s="66">
        <v>9</v>
      </c>
      <c r="B17" s="75" t="s">
        <v>182</v>
      </c>
      <c r="C17" s="76">
        <v>20</v>
      </c>
      <c r="D17" s="37"/>
      <c r="E17" s="256"/>
    </row>
    <row r="18" spans="1:5" ht="15">
      <c r="A18" s="66">
        <v>10</v>
      </c>
      <c r="B18" s="75" t="s">
        <v>183</v>
      </c>
      <c r="C18" s="76">
        <v>18</v>
      </c>
      <c r="D18" s="257"/>
      <c r="E18" s="258"/>
    </row>
    <row r="19" spans="1:5" ht="15">
      <c r="A19" s="66">
        <v>11</v>
      </c>
      <c r="B19" s="63" t="s">
        <v>184</v>
      </c>
      <c r="C19" s="70">
        <v>10</v>
      </c>
      <c r="D19" s="259"/>
      <c r="E19" s="258"/>
    </row>
    <row r="20" spans="1:5" ht="15">
      <c r="A20" s="51"/>
      <c r="B20" s="52" t="s">
        <v>45</v>
      </c>
      <c r="C20" s="53"/>
      <c r="D20" s="53"/>
      <c r="E20" s="87"/>
    </row>
    <row r="21" spans="1:5" ht="15">
      <c r="A21" s="64">
        <v>12</v>
      </c>
      <c r="B21" s="65" t="s">
        <v>185</v>
      </c>
      <c r="C21" s="73" t="s">
        <v>10</v>
      </c>
      <c r="D21" s="164"/>
      <c r="E21" s="7"/>
    </row>
    <row r="22" spans="1:5" ht="15">
      <c r="A22" s="64">
        <v>13</v>
      </c>
      <c r="B22" s="65" t="s">
        <v>48</v>
      </c>
      <c r="C22" s="73" t="s">
        <v>52</v>
      </c>
      <c r="D22" s="254"/>
      <c r="E22" s="255"/>
    </row>
    <row r="23" spans="1:5" ht="15" customHeight="1">
      <c r="A23" s="64">
        <v>14</v>
      </c>
      <c r="B23" s="75" t="s">
        <v>186</v>
      </c>
      <c r="C23" s="71">
        <v>30</v>
      </c>
      <c r="D23" s="37"/>
      <c r="E23" s="256"/>
    </row>
    <row r="24" spans="1:5" ht="15">
      <c r="A24" s="64">
        <v>15</v>
      </c>
      <c r="B24" s="75" t="s">
        <v>187</v>
      </c>
      <c r="C24" s="71">
        <v>15</v>
      </c>
      <c r="D24" s="37"/>
      <c r="E24" s="256"/>
    </row>
    <row r="25" spans="1:5" ht="15">
      <c r="A25" s="64">
        <v>16</v>
      </c>
      <c r="B25" s="67" t="s">
        <v>188</v>
      </c>
      <c r="C25" s="71">
        <v>10</v>
      </c>
      <c r="D25" s="37"/>
      <c r="E25" s="256"/>
    </row>
    <row r="26" spans="1:5" ht="15" customHeight="1">
      <c r="A26" s="260">
        <v>17</v>
      </c>
      <c r="B26" s="68" t="s">
        <v>189</v>
      </c>
      <c r="C26" s="261">
        <v>36000</v>
      </c>
      <c r="D26" s="262"/>
      <c r="E26" s="263"/>
    </row>
    <row r="27" spans="1:5" ht="15" customHeight="1">
      <c r="A27" s="54"/>
      <c r="B27" s="56" t="s">
        <v>49</v>
      </c>
      <c r="C27" s="55"/>
      <c r="D27" s="55"/>
      <c r="E27" s="264"/>
    </row>
    <row r="28" spans="1:5" ht="15">
      <c r="A28" s="26">
        <v>18</v>
      </c>
      <c r="B28" s="126" t="s">
        <v>190</v>
      </c>
      <c r="C28" s="265" t="s">
        <v>8</v>
      </c>
      <c r="D28" s="164"/>
      <c r="E28" s="7"/>
    </row>
    <row r="29" spans="1:5" ht="15">
      <c r="A29" s="26">
        <v>19</v>
      </c>
      <c r="B29" s="36" t="s">
        <v>50</v>
      </c>
      <c r="C29" s="266"/>
      <c r="D29" s="267"/>
      <c r="E29" s="268"/>
    </row>
    <row r="30" spans="1:5" ht="15">
      <c r="A30" s="26">
        <v>20</v>
      </c>
      <c r="B30" s="65" t="s">
        <v>191</v>
      </c>
      <c r="C30" s="89" t="s">
        <v>40</v>
      </c>
      <c r="D30" s="254"/>
      <c r="E30" s="255"/>
    </row>
    <row r="31" spans="1:5" ht="15">
      <c r="A31" s="26">
        <v>21</v>
      </c>
      <c r="B31" s="75" t="s">
        <v>192</v>
      </c>
      <c r="C31" s="89" t="s">
        <v>40</v>
      </c>
      <c r="D31" s="221"/>
      <c r="E31" s="269"/>
    </row>
    <row r="32" spans="1:5" ht="15">
      <c r="A32" s="26">
        <v>22</v>
      </c>
      <c r="B32" s="75" t="s">
        <v>193</v>
      </c>
      <c r="C32" s="89" t="s">
        <v>40</v>
      </c>
      <c r="D32" s="270"/>
      <c r="E32" s="271"/>
    </row>
    <row r="33" spans="1:5" ht="15">
      <c r="A33" s="26">
        <v>23</v>
      </c>
      <c r="B33" s="67" t="s">
        <v>194</v>
      </c>
      <c r="C33" s="89" t="s">
        <v>40</v>
      </c>
      <c r="D33" s="272"/>
      <c r="E33" s="271"/>
    </row>
    <row r="34" spans="1:5" ht="15">
      <c r="A34" s="273">
        <v>24</v>
      </c>
      <c r="B34" s="274" t="s">
        <v>155</v>
      </c>
      <c r="C34" s="275" t="s">
        <v>40</v>
      </c>
      <c r="D34" s="276"/>
      <c r="E34" s="277"/>
    </row>
    <row r="35" spans="1:5" ht="15">
      <c r="A35" s="54"/>
      <c r="B35" s="57" t="s">
        <v>156</v>
      </c>
      <c r="C35" s="88"/>
      <c r="D35" s="88"/>
      <c r="E35" s="278"/>
    </row>
    <row r="36" spans="1:5" ht="30">
      <c r="A36" s="26">
        <v>25</v>
      </c>
      <c r="B36" s="67" t="s">
        <v>195</v>
      </c>
      <c r="C36" s="90">
        <v>0.015</v>
      </c>
      <c r="D36" s="279"/>
      <c r="E36" s="280"/>
    </row>
    <row r="37" spans="1:5" ht="45.75" customHeight="1">
      <c r="A37" s="62">
        <v>26</v>
      </c>
      <c r="B37" s="68" t="s">
        <v>196</v>
      </c>
      <c r="C37" s="91"/>
      <c r="D37" s="281"/>
      <c r="E37" s="282"/>
    </row>
    <row r="38" spans="1:5" ht="15.75" thickBot="1">
      <c r="A38" s="27">
        <v>27</v>
      </c>
      <c r="B38" s="69" t="s">
        <v>197</v>
      </c>
      <c r="C38" s="92">
        <v>1.89</v>
      </c>
      <c r="D38" s="283"/>
      <c r="E38" s="284"/>
    </row>
  </sheetData>
  <sheetProtection password="9357" sheet="1" selectLockedCells="1"/>
  <mergeCells count="1">
    <mergeCell ref="A3:E3"/>
  </mergeCells>
  <conditionalFormatting sqref="D15:D18">
    <cfRule type="expression" priority="20" dxfId="1">
      <formula>$D$14="No"</formula>
    </cfRule>
  </conditionalFormatting>
  <conditionalFormatting sqref="E15:E18">
    <cfRule type="expression" priority="19" dxfId="1">
      <formula>$E$14="No"</formula>
    </cfRule>
  </conditionalFormatting>
  <conditionalFormatting sqref="D21:D25">
    <cfRule type="expression" priority="18" dxfId="1">
      <formula>$D$20="No"</formula>
    </cfRule>
  </conditionalFormatting>
  <conditionalFormatting sqref="E21:E25">
    <cfRule type="expression" priority="17" dxfId="1">
      <formula>$E$20="No"</formula>
    </cfRule>
  </conditionalFormatting>
  <conditionalFormatting sqref="D29:D33">
    <cfRule type="expression" priority="14" dxfId="1">
      <formula>$D$27="No"</formula>
    </cfRule>
  </conditionalFormatting>
  <conditionalFormatting sqref="E29:E33">
    <cfRule type="expression" priority="13" dxfId="1">
      <formula>$E$27="No"</formula>
    </cfRule>
  </conditionalFormatting>
  <conditionalFormatting sqref="D9:D12">
    <cfRule type="expression" priority="2" dxfId="1">
      <formula>$D$14="No"</formula>
    </cfRule>
  </conditionalFormatting>
  <conditionalFormatting sqref="E9:E12">
    <cfRule type="expression" priority="1" dxfId="1">
      <formula>$E$14="No"</formula>
    </cfRule>
  </conditionalFormatting>
  <dataValidations count="2">
    <dataValidation type="list" allowBlank="1" showInputMessage="1" showErrorMessage="1" sqref="D10:E10 D16:E16 D22:E22 D30:E30">
      <formula1>$M$7:$M$11</formula1>
    </dataValidation>
    <dataValidation type="list" allowBlank="1" showInputMessage="1" showErrorMessage="1" sqref="D9:E9 D15:E15 D21:E21 D28:E28">
      <formula1>$L$7:$L$8</formula1>
    </dataValidation>
  </dataValidations>
  <printOptions horizontalCentered="1"/>
  <pageMargins left="0.25" right="0.25" top="1" bottom="0.75" header="0.5" footer="0.5"/>
  <pageSetup horizontalDpi="600" verticalDpi="600" orientation="landscape" scale="83"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rowBreaks count="1" manualBreakCount="1">
    <brk id="34" max="4" man="1"/>
  </rowBreaks>
</worksheet>
</file>

<file path=xl/worksheets/sheet9.xml><?xml version="1.0" encoding="utf-8"?>
<worksheet xmlns="http://schemas.openxmlformats.org/spreadsheetml/2006/main" xmlns:r="http://schemas.openxmlformats.org/officeDocument/2006/relationships">
  <dimension ref="A1:R39"/>
  <sheetViews>
    <sheetView showGridLines="0" view="pageLayout" zoomScaleSheetLayoutView="90" workbookViewId="0" topLeftCell="A1">
      <selection activeCell="D7" sqref="D7"/>
    </sheetView>
  </sheetViews>
  <sheetFormatPr defaultColWidth="7.140625" defaultRowHeight="12.75"/>
  <cols>
    <col min="1" max="1" width="5.7109375" style="3" customWidth="1"/>
    <col min="2" max="2" width="104.57421875" style="1" customWidth="1"/>
    <col min="3" max="3" width="13.7109375" style="3" customWidth="1"/>
    <col min="4" max="7" width="13.7109375" style="1" customWidth="1"/>
    <col min="8" max="8" width="15.28125" style="1" customWidth="1"/>
    <col min="9" max="10" width="7.140625" style="1" customWidth="1"/>
    <col min="11" max="11" width="9.140625" style="1" hidden="1" customWidth="1"/>
    <col min="12" max="16384" width="7.140625" style="1" customWidth="1"/>
  </cols>
  <sheetData>
    <row r="1" spans="1:8" s="4" customFormat="1" ht="15">
      <c r="A1" s="326">
        <f>IF(ISBLANK('Contact Info &amp; Revenues'!B3),"",'Contact Info &amp; Revenues'!B3)</f>
      </c>
      <c r="B1" s="326"/>
      <c r="C1" s="326"/>
      <c r="D1" s="326"/>
      <c r="E1" s="326"/>
      <c r="F1" s="326"/>
      <c r="G1" s="326"/>
      <c r="H1" s="326"/>
    </row>
    <row r="2" spans="1:3" s="4" customFormat="1" ht="15">
      <c r="A2" s="14"/>
      <c r="B2" s="15"/>
      <c r="C2" s="15"/>
    </row>
    <row r="3" spans="1:8" s="4" customFormat="1" ht="14.25">
      <c r="A3" s="354" t="s">
        <v>198</v>
      </c>
      <c r="B3" s="354"/>
      <c r="C3" s="14"/>
      <c r="D3" s="14"/>
      <c r="E3" s="14"/>
      <c r="F3" s="14"/>
      <c r="G3" s="14"/>
      <c r="H3" s="14"/>
    </row>
    <row r="4" ht="15.75" thickBot="1"/>
    <row r="5" spans="1:8" s="2" customFormat="1" ht="47.25" customHeight="1" thickBot="1">
      <c r="A5" s="226" t="s">
        <v>4</v>
      </c>
      <c r="B5" s="227" t="s">
        <v>11</v>
      </c>
      <c r="C5" s="228" t="s">
        <v>167</v>
      </c>
      <c r="D5" s="293" t="s">
        <v>148</v>
      </c>
      <c r="E5" s="293" t="s">
        <v>149</v>
      </c>
      <c r="F5" s="293" t="s">
        <v>150</v>
      </c>
      <c r="G5" s="229" t="s">
        <v>142</v>
      </c>
      <c r="H5" s="244" t="s">
        <v>151</v>
      </c>
    </row>
    <row r="6" spans="1:8" s="2" customFormat="1" ht="15">
      <c r="A6" s="224"/>
      <c r="B6" s="225" t="s">
        <v>12</v>
      </c>
      <c r="C6" s="215"/>
      <c r="D6" s="285"/>
      <c r="E6" s="285"/>
      <c r="F6" s="285"/>
      <c r="G6" s="285"/>
      <c r="H6" s="291"/>
    </row>
    <row r="7" spans="1:8" s="2" customFormat="1" ht="15">
      <c r="A7" s="5">
        <v>1</v>
      </c>
      <c r="B7" s="6" t="s">
        <v>203</v>
      </c>
      <c r="C7" s="168">
        <v>80</v>
      </c>
      <c r="D7" s="164"/>
      <c r="E7" s="164"/>
      <c r="F7" s="164"/>
      <c r="G7" s="294"/>
      <c r="H7" s="7"/>
    </row>
    <row r="8" spans="1:8" s="2" customFormat="1" ht="15">
      <c r="A8" s="5">
        <f aca="true" t="shared" si="0" ref="A8:A16">+A7+1</f>
        <v>2</v>
      </c>
      <c r="B8" s="13" t="s">
        <v>157</v>
      </c>
      <c r="C8" s="168">
        <v>7</v>
      </c>
      <c r="D8" s="164"/>
      <c r="E8" s="164"/>
      <c r="F8" s="164"/>
      <c r="G8" s="294"/>
      <c r="H8" s="7"/>
    </row>
    <row r="9" spans="1:8" s="2" customFormat="1" ht="15">
      <c r="A9" s="5">
        <f t="shared" si="0"/>
        <v>3</v>
      </c>
      <c r="B9" s="13" t="s">
        <v>158</v>
      </c>
      <c r="C9" s="168">
        <v>40</v>
      </c>
      <c r="D9" s="164"/>
      <c r="E9" s="164"/>
      <c r="F9" s="164"/>
      <c r="G9" s="294"/>
      <c r="H9" s="7"/>
    </row>
    <row r="10" spans="1:8" s="2" customFormat="1" ht="15">
      <c r="A10" s="5">
        <f t="shared" si="0"/>
        <v>4</v>
      </c>
      <c r="B10" s="13" t="s">
        <v>160</v>
      </c>
      <c r="C10" s="241">
        <v>5500</v>
      </c>
      <c r="D10" s="105"/>
      <c r="E10" s="105"/>
      <c r="F10" s="105"/>
      <c r="G10" s="295"/>
      <c r="H10" s="242"/>
    </row>
    <row r="11" spans="1:18" s="2" customFormat="1" ht="15">
      <c r="A11" s="5">
        <f t="shared" si="0"/>
        <v>5</v>
      </c>
      <c r="B11" s="13" t="s">
        <v>159</v>
      </c>
      <c r="C11" s="169" t="s">
        <v>134</v>
      </c>
      <c r="D11" s="177"/>
      <c r="E11" s="177"/>
      <c r="F11" s="177"/>
      <c r="G11" s="296"/>
      <c r="H11" s="183"/>
      <c r="K11" s="412" t="s">
        <v>134</v>
      </c>
      <c r="L11" s="1"/>
      <c r="M11" s="1"/>
      <c r="N11" s="1"/>
      <c r="O11" s="1"/>
      <c r="P11" s="1"/>
      <c r="Q11" s="1"/>
      <c r="R11" s="1"/>
    </row>
    <row r="12" spans="1:11" s="2" customFormat="1" ht="15">
      <c r="A12" s="5">
        <f t="shared" si="0"/>
        <v>6</v>
      </c>
      <c r="B12" s="13" t="s">
        <v>204</v>
      </c>
      <c r="C12" s="230">
        <v>1000</v>
      </c>
      <c r="D12" s="232"/>
      <c r="E12" s="232"/>
      <c r="F12" s="232"/>
      <c r="G12" s="297"/>
      <c r="H12" s="231"/>
      <c r="K12" s="412" t="s">
        <v>133</v>
      </c>
    </row>
    <row r="13" spans="1:11" s="2" customFormat="1" ht="15">
      <c r="A13" s="5">
        <f t="shared" si="0"/>
        <v>7</v>
      </c>
      <c r="B13" s="13" t="s">
        <v>205</v>
      </c>
      <c r="C13" s="230">
        <v>75</v>
      </c>
      <c r="D13" s="232"/>
      <c r="E13" s="232"/>
      <c r="F13" s="232"/>
      <c r="G13" s="297"/>
      <c r="H13" s="231"/>
      <c r="K13" s="412" t="s">
        <v>8</v>
      </c>
    </row>
    <row r="14" spans="1:12" s="2" customFormat="1" ht="15">
      <c r="A14" s="5">
        <f t="shared" si="0"/>
        <v>8</v>
      </c>
      <c r="B14" s="13" t="s">
        <v>161</v>
      </c>
      <c r="C14" s="169">
        <v>0.03</v>
      </c>
      <c r="D14" s="177"/>
      <c r="E14" s="177"/>
      <c r="F14" s="177"/>
      <c r="G14" s="296"/>
      <c r="H14" s="183"/>
      <c r="K14" s="1" t="s">
        <v>132</v>
      </c>
      <c r="L14" s="1"/>
    </row>
    <row r="15" spans="1:8" s="2" customFormat="1" ht="15">
      <c r="A15" s="5">
        <f t="shared" si="0"/>
        <v>9</v>
      </c>
      <c r="B15" s="13" t="s">
        <v>138</v>
      </c>
      <c r="C15" s="169">
        <v>0.04</v>
      </c>
      <c r="D15" s="177"/>
      <c r="E15" s="177"/>
      <c r="F15" s="177"/>
      <c r="G15" s="296"/>
      <c r="H15" s="183"/>
    </row>
    <row r="16" spans="1:8" s="2" customFormat="1" ht="15">
      <c r="A16" s="5">
        <f t="shared" si="0"/>
        <v>10</v>
      </c>
      <c r="B16" s="13" t="s">
        <v>162</v>
      </c>
      <c r="C16" s="169">
        <v>0.02</v>
      </c>
      <c r="D16" s="290"/>
      <c r="E16" s="290"/>
      <c r="F16" s="290"/>
      <c r="G16" s="298"/>
      <c r="H16" s="233"/>
    </row>
    <row r="17" spans="1:8" s="8" customFormat="1" ht="15">
      <c r="A17" s="12"/>
      <c r="B17" s="9" t="s">
        <v>143</v>
      </c>
      <c r="C17" s="10"/>
      <c r="D17" s="289"/>
      <c r="E17" s="289"/>
      <c r="F17" s="289"/>
      <c r="G17" s="289"/>
      <c r="H17" s="292"/>
    </row>
    <row r="18" spans="1:8" s="2" customFormat="1" ht="15">
      <c r="A18" s="5">
        <f>+A16+1</f>
        <v>11</v>
      </c>
      <c r="B18" s="6" t="s">
        <v>127</v>
      </c>
      <c r="C18" s="169">
        <v>0.07</v>
      </c>
      <c r="D18" s="177"/>
      <c r="E18" s="177"/>
      <c r="F18" s="177"/>
      <c r="G18" s="296"/>
      <c r="H18" s="183"/>
    </row>
    <row r="19" spans="1:8" s="2" customFormat="1" ht="15">
      <c r="A19" s="5">
        <f>+A18+1</f>
        <v>12</v>
      </c>
      <c r="B19" s="6" t="s">
        <v>128</v>
      </c>
      <c r="C19" s="169">
        <v>0.75</v>
      </c>
      <c r="D19" s="177"/>
      <c r="E19" s="177"/>
      <c r="F19" s="177"/>
      <c r="G19" s="296"/>
      <c r="H19" s="183"/>
    </row>
    <row r="20" spans="1:8" s="2" customFormat="1" ht="15">
      <c r="A20" s="5">
        <f>+A19+1</f>
        <v>13</v>
      </c>
      <c r="B20" s="6" t="s">
        <v>129</v>
      </c>
      <c r="C20" s="169">
        <v>0.15</v>
      </c>
      <c r="D20" s="177"/>
      <c r="E20" s="177"/>
      <c r="F20" s="177"/>
      <c r="G20" s="296"/>
      <c r="H20" s="183"/>
    </row>
    <row r="21" spans="1:8" s="2" customFormat="1" ht="15">
      <c r="A21" s="5">
        <f>+A20+1</f>
        <v>14</v>
      </c>
      <c r="B21" s="6" t="s">
        <v>120</v>
      </c>
      <c r="C21" s="169">
        <v>0.03</v>
      </c>
      <c r="D21" s="177"/>
      <c r="E21" s="177"/>
      <c r="F21" s="177"/>
      <c r="G21" s="296"/>
      <c r="H21" s="183"/>
    </row>
    <row r="22" spans="1:8" s="2" customFormat="1" ht="15">
      <c r="A22" s="178">
        <f>+A21+1</f>
        <v>15</v>
      </c>
      <c r="B22" s="235" t="str">
        <f>CONCATENATE("Have all visits been accounted for? (The sum of Lines ",A18," - ",A21," should be 100%)")</f>
        <v>Have all visits been accounted for? (The sum of Lines 11 - 14 should be 100%)</v>
      </c>
      <c r="C22" s="179" t="str">
        <f>IF(SUM(C18:C21)=0,"",IF(SUM(C18:C21)=1,"Yes","No"))</f>
        <v>Yes</v>
      </c>
      <c r="D22" s="250">
        <f>IF(SUM(D18:D21)=0,"",IF(SUM(D18:D21)=1,"Yes","No"))</f>
      </c>
      <c r="E22" s="250">
        <f>IF(SUM(E18:E21)=0,"",IF(SUM(E18:E21)=1,"Yes","No"))</f>
      </c>
      <c r="F22" s="250">
        <f>IF(SUM(F18:F21)=0,"",IF(SUM(F18:F21)=1,"Yes","No"))</f>
      </c>
      <c r="G22" s="250">
        <f>IF(SUM(G18:G21)=0,"",IF(SUM(G18:G21)=1,"Yes","No"))</f>
      </c>
      <c r="H22" s="249">
        <f>IF(SUM(H18:H21)=0,"",IF(SUM(H18:H21)=1,"Yes","No"))</f>
      </c>
    </row>
    <row r="23" spans="1:8" s="8" customFormat="1" ht="15">
      <c r="A23" s="12"/>
      <c r="B23" s="9" t="s">
        <v>165</v>
      </c>
      <c r="C23" s="10"/>
      <c r="D23" s="289"/>
      <c r="E23" s="289"/>
      <c r="F23" s="289"/>
      <c r="G23" s="289"/>
      <c r="H23" s="292"/>
    </row>
    <row r="24" spans="1:8" s="8" customFormat="1" ht="15">
      <c r="A24" s="5">
        <f>+A22+1</f>
        <v>16</v>
      </c>
      <c r="B24" s="11" t="s">
        <v>109</v>
      </c>
      <c r="C24" s="170">
        <v>40</v>
      </c>
      <c r="D24" s="286"/>
      <c r="E24" s="286"/>
      <c r="F24" s="286"/>
      <c r="G24" s="300"/>
      <c r="H24" s="234"/>
    </row>
    <row r="25" spans="1:8" s="8" customFormat="1" ht="15">
      <c r="A25" s="5">
        <f>+A24+1</f>
        <v>17</v>
      </c>
      <c r="B25" s="16" t="s">
        <v>163</v>
      </c>
      <c r="C25" s="171">
        <v>33</v>
      </c>
      <c r="D25" s="286"/>
      <c r="E25" s="286"/>
      <c r="F25" s="286"/>
      <c r="G25" s="300"/>
      <c r="H25" s="234"/>
    </row>
    <row r="26" spans="1:8" s="8" customFormat="1" ht="15">
      <c r="A26" s="5">
        <f aca="true" t="shared" si="1" ref="A26:A36">+A25+1</f>
        <v>18</v>
      </c>
      <c r="B26" s="16" t="s">
        <v>108</v>
      </c>
      <c r="C26" s="171">
        <v>1.25</v>
      </c>
      <c r="D26" s="286"/>
      <c r="E26" s="286"/>
      <c r="F26" s="286"/>
      <c r="G26" s="300"/>
      <c r="H26" s="234"/>
    </row>
    <row r="27" spans="1:8" s="8" customFormat="1" ht="15">
      <c r="A27" s="5">
        <f t="shared" si="1"/>
        <v>19</v>
      </c>
      <c r="B27" s="16" t="s">
        <v>140</v>
      </c>
      <c r="C27" s="171">
        <v>0</v>
      </c>
      <c r="D27" s="286"/>
      <c r="E27" s="286"/>
      <c r="F27" s="286"/>
      <c r="G27" s="300"/>
      <c r="H27" s="234"/>
    </row>
    <row r="28" spans="1:8" s="8" customFormat="1" ht="15">
      <c r="A28" s="5">
        <f t="shared" si="1"/>
        <v>20</v>
      </c>
      <c r="B28" s="16" t="s">
        <v>141</v>
      </c>
      <c r="C28" s="171">
        <v>0</v>
      </c>
      <c r="D28" s="286"/>
      <c r="E28" s="286"/>
      <c r="F28" s="286"/>
      <c r="G28" s="300"/>
      <c r="H28" s="234"/>
    </row>
    <row r="29" spans="1:8" s="8" customFormat="1" ht="15">
      <c r="A29" s="5">
        <f t="shared" si="1"/>
        <v>21</v>
      </c>
      <c r="B29" s="16" t="s">
        <v>166</v>
      </c>
      <c r="C29" s="171">
        <v>1</v>
      </c>
      <c r="D29" s="413"/>
      <c r="E29" s="286"/>
      <c r="F29" s="286"/>
      <c r="G29" s="300"/>
      <c r="H29" s="234"/>
    </row>
    <row r="30" spans="1:8" s="8" customFormat="1" ht="15">
      <c r="A30" s="5">
        <f t="shared" si="1"/>
        <v>22</v>
      </c>
      <c r="B30" s="16" t="s">
        <v>130</v>
      </c>
      <c r="C30" s="171">
        <v>2.25</v>
      </c>
      <c r="D30" s="286"/>
      <c r="E30" s="286"/>
      <c r="F30" s="286"/>
      <c r="G30" s="300"/>
      <c r="H30" s="234"/>
    </row>
    <row r="31" spans="1:10" s="414" customFormat="1" ht="15">
      <c r="A31" s="5">
        <f t="shared" si="1"/>
        <v>23</v>
      </c>
      <c r="B31" s="16" t="s">
        <v>139</v>
      </c>
      <c r="C31" s="171">
        <v>1</v>
      </c>
      <c r="D31" s="286"/>
      <c r="E31" s="286"/>
      <c r="F31" s="286"/>
      <c r="G31" s="300"/>
      <c r="H31" s="234"/>
      <c r="I31" s="8"/>
      <c r="J31" s="8"/>
    </row>
    <row r="32" spans="1:8" s="8" customFormat="1" ht="15">
      <c r="A32" s="5">
        <f t="shared" si="1"/>
        <v>24</v>
      </c>
      <c r="B32" s="16" t="s">
        <v>101</v>
      </c>
      <c r="C32" s="171">
        <v>0.75</v>
      </c>
      <c r="D32" s="286"/>
      <c r="E32" s="286"/>
      <c r="F32" s="286"/>
      <c r="G32" s="300"/>
      <c r="H32" s="234"/>
    </row>
    <row r="33" spans="1:8" s="8" customFormat="1" ht="15">
      <c r="A33" s="5">
        <f t="shared" si="1"/>
        <v>25</v>
      </c>
      <c r="B33" s="17" t="s">
        <v>9</v>
      </c>
      <c r="C33" s="171">
        <v>0.75</v>
      </c>
      <c r="D33" s="286"/>
      <c r="E33" s="286"/>
      <c r="F33" s="286"/>
      <c r="G33" s="300"/>
      <c r="H33" s="234"/>
    </row>
    <row r="34" spans="1:8" s="8" customFormat="1" ht="15">
      <c r="A34" s="5">
        <f t="shared" si="1"/>
        <v>26</v>
      </c>
      <c r="B34" s="104" t="s">
        <v>54</v>
      </c>
      <c r="C34" s="171">
        <v>0</v>
      </c>
      <c r="D34" s="286"/>
      <c r="E34" s="286"/>
      <c r="F34" s="286"/>
      <c r="G34" s="300"/>
      <c r="H34" s="234"/>
    </row>
    <row r="35" spans="1:8" s="8" customFormat="1" ht="15">
      <c r="A35" s="5">
        <f t="shared" si="1"/>
        <v>27</v>
      </c>
      <c r="B35" s="104" t="s">
        <v>54</v>
      </c>
      <c r="C35" s="171">
        <v>0</v>
      </c>
      <c r="D35" s="286"/>
      <c r="E35" s="286"/>
      <c r="F35" s="286"/>
      <c r="G35" s="300"/>
      <c r="H35" s="234"/>
    </row>
    <row r="36" spans="1:8" s="8" customFormat="1" ht="15">
      <c r="A36" s="5">
        <f t="shared" si="1"/>
        <v>28</v>
      </c>
      <c r="B36" s="104" t="s">
        <v>54</v>
      </c>
      <c r="C36" s="171">
        <v>0</v>
      </c>
      <c r="D36" s="286"/>
      <c r="E36" s="286"/>
      <c r="F36" s="286"/>
      <c r="G36" s="300"/>
      <c r="H36" s="234"/>
    </row>
    <row r="37" spans="1:8" s="8" customFormat="1" ht="15">
      <c r="A37" s="5">
        <f>+A36+1</f>
        <v>29</v>
      </c>
      <c r="B37" s="13" t="str">
        <f>CONCATENATE("Has all time been allocated? (Total hours from Line ",A24," should equal sum of Lines ",A25," - ",A36,")")</f>
        <v>Has all time been allocated? (Total hours from Line 16 should equal sum of Lines 17 - 28)</v>
      </c>
      <c r="C37" s="171" t="str">
        <f>IF(C24=SUM(C25:C36),"Yes","No")</f>
        <v>Yes</v>
      </c>
      <c r="D37" s="287">
        <f>IF(SUM(D25:D36)=0,"",IF(D24=SUM(D25:D36),"Yes","No"))</f>
      </c>
      <c r="E37" s="287">
        <f>IF(SUM(E25:E36)=0,"",IF(E24=SUM(E25:E36),"Yes","No"))</f>
      </c>
      <c r="F37" s="287">
        <f>IF(SUM(F25:F36)=0,"",IF(F24=SUM(F25:F36),"Yes","No"))</f>
      </c>
      <c r="G37" s="287">
        <f>IF(SUM(G25:G36)=0,"",IF(G24=SUM(G25:G36),"Yes","No"))</f>
      </c>
      <c r="H37" s="189">
        <f>IF(SUM(H25:H36)=0,"",IF(H24=SUM(H25:H36),"Yes","No"))</f>
      </c>
    </row>
    <row r="38" spans="1:8" s="8" customFormat="1" ht="15">
      <c r="A38" s="5">
        <f>+A37+1</f>
        <v>30</v>
      </c>
      <c r="B38" s="13" t="s">
        <v>224</v>
      </c>
      <c r="C38" s="172">
        <v>360</v>
      </c>
      <c r="D38" s="37"/>
      <c r="E38" s="37"/>
      <c r="F38" s="37"/>
      <c r="G38" s="302"/>
      <c r="H38" s="288"/>
    </row>
    <row r="39" spans="1:8" s="8" customFormat="1" ht="15.75" thickBot="1">
      <c r="A39" s="18">
        <f>+A38+1</f>
        <v>31</v>
      </c>
      <c r="B39" s="30" t="s">
        <v>225</v>
      </c>
      <c r="C39" s="173">
        <v>100</v>
      </c>
      <c r="D39" s="40"/>
      <c r="E39" s="40"/>
      <c r="F39" s="40"/>
      <c r="G39" s="303"/>
      <c r="H39" s="188"/>
    </row>
  </sheetData>
  <sheetProtection password="9357" sheet="1" selectLockedCells="1"/>
  <mergeCells count="2">
    <mergeCell ref="A1:H1"/>
    <mergeCell ref="A3:B3"/>
  </mergeCells>
  <conditionalFormatting sqref="H37">
    <cfRule type="cellIs" priority="9" dxfId="0" operator="equal" stopIfTrue="1">
      <formula>"No"</formula>
    </cfRule>
  </conditionalFormatting>
  <conditionalFormatting sqref="H22">
    <cfRule type="cellIs" priority="7" dxfId="0" operator="equal" stopIfTrue="1">
      <formula>"No"</formula>
    </cfRule>
  </conditionalFormatting>
  <conditionalFormatting sqref="H12:H13">
    <cfRule type="expression" priority="6" dxfId="1">
      <formula>$H$11="No"</formula>
    </cfRule>
  </conditionalFormatting>
  <conditionalFormatting sqref="H13">
    <cfRule type="expression" priority="5" dxfId="1">
      <formula>$H$11="Yes, first year only"</formula>
    </cfRule>
  </conditionalFormatting>
  <conditionalFormatting sqref="D37:G37">
    <cfRule type="cellIs" priority="4" dxfId="0" operator="equal" stopIfTrue="1">
      <formula>"No"</formula>
    </cfRule>
  </conditionalFormatting>
  <conditionalFormatting sqref="D22:G22">
    <cfRule type="cellIs" priority="3" dxfId="0" operator="equal" stopIfTrue="1">
      <formula>"No"</formula>
    </cfRule>
  </conditionalFormatting>
  <conditionalFormatting sqref="D12:G13">
    <cfRule type="expression" priority="2" dxfId="1">
      <formula>$H$11="No"</formula>
    </cfRule>
  </conditionalFormatting>
  <conditionalFormatting sqref="D13:G13">
    <cfRule type="expression" priority="1" dxfId="1">
      <formula>$H$11="Yes, first year only"</formula>
    </cfRule>
  </conditionalFormatting>
  <dataValidations count="4">
    <dataValidation type="decimal" operator="greaterThanOrEqual" allowBlank="1" showInputMessage="1" showErrorMessage="1" error="Please enter a number." sqref="D24:H36 D12:H21 D7:H10">
      <formula1>0</formula1>
    </dataValidation>
    <dataValidation type="whole" operator="greaterThanOrEqual" allowBlank="1" showInputMessage="1" showErrorMessage="1" error="Please enter a number." sqref="D38:H39">
      <formula1>0</formula1>
    </dataValidation>
    <dataValidation allowBlank="1" showErrorMessage="1" prompt="Enter a job category that is considered to be a Behavioral Health Professional.&#10;" sqref="B7:B39"/>
    <dataValidation type="list" allowBlank="1" showInputMessage="1" showErrorMessage="1" sqref="D11:H11">
      <formula1>$K$11:$K$13</formula1>
    </dataValidation>
  </dataValidations>
  <printOptions horizontalCentered="1"/>
  <pageMargins left="0.25" right="0.25" top="1" bottom="0.75" header="0.5" footer="0.5"/>
  <pageSetup horizontalDpi="600" verticalDpi="600" orientation="landscape" scale="83" r:id="rId1"/>
  <headerFooter>
    <oddHeader>&amp;C&amp;"Times New Roman,Bold"&amp;12Maine Department of Health and Human Services
Home Health Rate Setting Initiative - Provider Survey</oddHeader>
    <oddFooter>&amp;L&amp;"Times New Roman,Regular"Questions? Contact Steven Abele with Burns &amp; Associates, Inc. at (602) 241-8521 or sabele@burnshealthpolicy.com&amp;R&amp;"Times New Roman,Regular"printed &amp;D</oddFooter>
  </headerFooter>
  <rowBreaks count="1" manualBreakCount="1">
    <brk id="2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Burns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spawlowski</dc:creator>
  <cp:keywords/>
  <dc:description/>
  <cp:lastModifiedBy>Steve Abele</cp:lastModifiedBy>
  <cp:lastPrinted>2016-12-13T15:16:59Z</cp:lastPrinted>
  <dcterms:created xsi:type="dcterms:W3CDTF">2011-07-14T18:13:08Z</dcterms:created>
  <dcterms:modified xsi:type="dcterms:W3CDTF">2016-12-13T16:21:33Z</dcterms:modified>
  <cp:category/>
  <cp:version/>
  <cp:contentType/>
  <cp:contentStatus/>
</cp:coreProperties>
</file>